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Moved Files\Desktop\Git Projects\Health_Insurance_Analysis\"/>
    </mc:Choice>
  </mc:AlternateContent>
  <xr:revisionPtr revIDLastSave="0" documentId="13_ncr:1_{AFE04785-8183-453D-B24E-E5F1768C1521}" xr6:coauthVersionLast="47" xr6:coauthVersionMax="47" xr10:uidLastSave="{00000000-0000-0000-0000-000000000000}"/>
  <bookViews>
    <workbookView xWindow="-110" yWindow="-110" windowWidth="19420" windowHeight="11020" activeTab="2" xr2:uid="{E41A5CAC-ED1B-47AC-8CBF-69016198A963}"/>
  </bookViews>
  <sheets>
    <sheet name="Pivot Data Sheet" sheetId="1" r:id="rId1"/>
    <sheet name="Dashboar Outlay" sheetId="4" r:id="rId2"/>
    <sheet name="Actual Dashboard" sheetId="2" r:id="rId3"/>
  </sheets>
  <definedNames>
    <definedName name="_xlchart.v1.0" hidden="1">'Pivot Data Sheet'!$D$32:$D$36</definedName>
    <definedName name="_xlchart.v1.1" hidden="1">'Pivot Data Sheet'!$E$31</definedName>
    <definedName name="_xlchart.v1.2" hidden="1">'Pivot Data Sheet'!$E$32:$E$36</definedName>
    <definedName name="Slicer_claim_date__Year">#N/A</definedName>
    <definedName name="Slicer_gender">#N/A</definedName>
    <definedName name="Slicer_level">#N/A</definedName>
    <definedName name="Slicer_region">#N/A</definedName>
  </definedNames>
  <calcPr calcId="191029"/>
  <pivotCaches>
    <pivotCache cacheId="306" r:id="rId4"/>
    <pivotCache cacheId="309" r:id="rId5"/>
    <pivotCache cacheId="312" r:id="rId6"/>
    <pivotCache cacheId="315" r:id="rId7"/>
    <pivotCache cacheId="318" r:id="rId8"/>
    <pivotCache cacheId="321" r:id="rId9"/>
    <pivotCache cacheId="324" r:id="rId10"/>
    <pivotCache cacheId="327" r:id="rId11"/>
    <pivotCache cacheId="330" r:id="rId12"/>
    <pivotCache cacheId="333" r:id="rId13"/>
    <pivotCache cacheId="336" r:id="rId14"/>
    <pivotCache cacheId="339" r:id="rId15"/>
  </pivotCaches>
  <extLst>
    <ext xmlns:x14="http://schemas.microsoft.com/office/spreadsheetml/2009/9/main" uri="{876F7934-8845-4945-9796-88D515C7AA90}">
      <x14:pivotCaches>
        <pivotCache cacheId="12" r:id="rId16"/>
        <pivotCache cacheId="13" r:id="rId17"/>
        <pivotCache cacheId="14" r:id="rId18"/>
        <pivotCache cacheId="15"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aims_917ed140-9daf-41e6-990a-50a496777d10" name="Claims" connection="Query - Claims"/>
          <x15:modelTable id="Contributions_3ad8f9a0-938a-4ceb-bf67-e37414ee06da" name="Contributions" connection="Query - Contributions"/>
          <x15:modelTable id="Healthcare_Services_5fef023a-495a-4de8-b6c8-c1b2a919d2a7" name="Healthcare_Services" connection="Query - Healthcare_Services"/>
          <x15:modelTable id="Legal_Cases_85f3c38a-78b6-49e6-81ab-173b3a9819f1" name="Legal_Cases" connection="Query - Legal_Cases"/>
          <x15:modelTable id="Members_40bda9ce-a2a4-4aca-8653-ecd13aceee07" name="Members" connection="Query - Members"/>
          <x15:modelTable id="Providers_b6b932f0-823f-4618-ac56-56b20b0d534c" name="Providers" connection="Query - Providers"/>
          <x15:modelTable id="Surveys_458574e6-227c-4a6f-b477-45f4af28b10b" name="Surveys" connection="Query - Surveys"/>
        </x15:modelTables>
        <x15:modelRelationships>
          <x15:modelRelationship fromTable="Claims" fromColumn="provider_id" toTable="Providers" toColumn="provider_id"/>
          <x15:modelRelationship fromTable="Contributions" fromColumn="member_id" toTable="Members" toColumn="member_id"/>
          <x15:modelRelationship fromTable="Healthcare_Services" fromColumn="member_id" toTable="Members" toColumn="member_id"/>
          <x15:modelRelationship fromTable="Healthcare_Services" fromColumn="provider_id" toTable="Providers" toColumn="provider_id"/>
          <x15:modelRelationship fromTable="Surveys" fromColumn="member_id" toTable="Members" toColumn="member_id"/>
        </x15:modelRelationships>
        <x15:extLst>
          <ext xmlns:x16="http://schemas.microsoft.com/office/spreadsheetml/2014/11/main" uri="{9835A34E-60A6-4A7C-AAB8-D5F71C897F49}">
            <x16:modelTimeGroupings>
              <x16:modelTimeGrouping tableName="Contributions" columnName="contribution_date" columnId="contribution_date">
                <x16:calculatedTimeColumn columnName="contribution_date (Year)" columnId="contribution_date (Year)" contentType="years" isSelected="1"/>
                <x16:calculatedTimeColumn columnName="contribution_date (Quarter)" columnId="contribution_date (Quarter)" contentType="quarters" isSelected="1"/>
                <x16:calculatedTimeColumn columnName="contribution_date (Month Index)" columnId="contribution_date (Month Index)" contentType="monthsindex" isSelected="1"/>
                <x16:calculatedTimeColumn columnName="contribution_date (Month)" columnId="contribution_date (Month)" contentType="months" isSelected="1"/>
              </x16:modelTimeGrouping>
              <x16:modelTimeGrouping tableName="Claims" columnName="claim_date" columnId="claim_date">
                <x16:calculatedTimeColumn columnName="claim_date (Year)" columnId="claim_date (Year)" contentType="years" isSelected="1"/>
                <x16:calculatedTimeColumn columnName="claim_date (Quarter)" columnId="claim_date (Quarter)" contentType="quarters" isSelected="1"/>
                <x16:calculatedTimeColumn columnName="claim_date (Month Index)" columnId="claim_date (Month Index)" contentType="monthsindex" isSelected="1"/>
                <x16:calculatedTimeColumn columnName="claim_date (Month)" columnId="claim_date (Month)" contentType="months" isSelected="1"/>
              </x16:modelTimeGrouping>
              <x16:modelTimeGrouping tableName="Claims" columnName="payment_date" columnId="payment_date">
                <x16:calculatedTimeColumn columnName="payment_date (Year)" columnId="payment_date (Year)" contentType="years" isSelected="1"/>
                <x16:calculatedTimeColumn columnName="payment_date (Quarter)" columnId="payment_date (Quarter)" contentType="quarters" isSelected="1"/>
                <x16:calculatedTimeColumn columnName="payment_date (Month Index)" columnId="payment_date (Month Index)" contentType="monthsindex" isSelected="1"/>
                <x16:calculatedTimeColumn columnName="payment_date (Month)" columnId="payment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0" i="1" l="1" a="1"/>
  <c r="E40" i="1" s="1"/>
  <c r="D32" i="1" a="1"/>
  <c r="D32" i="1" s="1"/>
  <c r="C85" i="1"/>
  <c r="K49" i="1" a="1"/>
  <c r="K49" i="1" s="1"/>
  <c r="I49" i="1" a="1"/>
  <c r="I49" i="1" s="1"/>
  <c r="H58" i="1"/>
  <c r="H55" i="1"/>
  <c r="H52" i="1"/>
  <c r="H49" i="1"/>
  <c r="L57" i="1" l="1"/>
  <c r="L56" i="1"/>
  <c r="L55" i="1"/>
  <c r="L54" i="1"/>
  <c r="L53" i="1"/>
  <c r="L49" i="1"/>
  <c r="L60" i="1"/>
  <c r="L52" i="1"/>
  <c r="L59" i="1"/>
  <c r="L51" i="1"/>
  <c r="L58" i="1"/>
  <c r="L5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11D45A-BD68-48B1-845B-4B3C51B2FA2E}" name="Query - Claims" description="Connection to the 'Claims' query in the workbook." type="100" refreshedVersion="8" minRefreshableVersion="5">
    <extLst>
      <ext xmlns:x15="http://schemas.microsoft.com/office/spreadsheetml/2010/11/main" uri="{DE250136-89BD-433C-8126-D09CA5730AF9}">
        <x15:connection id="4641fe0b-c378-45b3-90ed-e6930dfab574"/>
      </ext>
    </extLst>
  </connection>
  <connection id="2" xr16:uid="{7A333B63-8257-4A05-B37D-4545ACA2B8BF}" name="Query - Contributions" description="Connection to the 'Contributions' query in the workbook." type="100" refreshedVersion="8" minRefreshableVersion="5">
    <extLst>
      <ext xmlns:x15="http://schemas.microsoft.com/office/spreadsheetml/2010/11/main" uri="{DE250136-89BD-433C-8126-D09CA5730AF9}">
        <x15:connection id="203b8d75-6b63-4cc3-935f-8fff09b1d62b"/>
      </ext>
    </extLst>
  </connection>
  <connection id="3" xr16:uid="{EE0FAEB6-7A7C-4940-A848-D73D7F1389E6}" name="Query - Healthcare_Services" description="Connection to the 'Healthcare_Services' query in the workbook." type="100" refreshedVersion="8" minRefreshableVersion="5">
    <extLst>
      <ext xmlns:x15="http://schemas.microsoft.com/office/spreadsheetml/2010/11/main" uri="{DE250136-89BD-433C-8126-D09CA5730AF9}">
        <x15:connection id="61538253-d986-454f-bb2b-89ed3ab1db5a"/>
      </ext>
    </extLst>
  </connection>
  <connection id="4" xr16:uid="{76030C7B-C614-4B04-A2E4-E31464BB2949}" name="Query - Legal_Cases" description="Connection to the 'Legal_Cases' query in the workbook." type="100" refreshedVersion="8" minRefreshableVersion="5">
    <extLst>
      <ext xmlns:x15="http://schemas.microsoft.com/office/spreadsheetml/2010/11/main" uri="{DE250136-89BD-433C-8126-D09CA5730AF9}">
        <x15:connection id="edcd4c2c-a722-4de1-99e6-a25ede6f46f7"/>
      </ext>
    </extLst>
  </connection>
  <connection id="5" xr16:uid="{D303F52A-404A-417C-97EF-97153FA96E98}" name="Query - Members" description="Connection to the 'Members' query in the workbook." type="100" refreshedVersion="8" minRefreshableVersion="5">
    <extLst>
      <ext xmlns:x15="http://schemas.microsoft.com/office/spreadsheetml/2010/11/main" uri="{DE250136-89BD-433C-8126-D09CA5730AF9}">
        <x15:connection id="6bf1c39c-128a-49ca-9a51-64df40dfcb9a"/>
      </ext>
    </extLst>
  </connection>
  <connection id="6" xr16:uid="{890F6DD2-BE0D-479C-99C9-AB2ED9F89CE4}" name="Query - Providers" description="Connection to the 'Providers' query in the workbook." type="100" refreshedVersion="8" minRefreshableVersion="5">
    <extLst>
      <ext xmlns:x15="http://schemas.microsoft.com/office/spreadsheetml/2010/11/main" uri="{DE250136-89BD-433C-8126-D09CA5730AF9}">
        <x15:connection id="64daec4f-566c-411b-8b27-8c451d02c9a0"/>
      </ext>
    </extLst>
  </connection>
  <connection id="7" xr16:uid="{E46C60ED-0342-44C4-835D-6025EC7B7B53}" name="Query - Surveys" description="Connection to the 'Surveys' query in the workbook." type="100" refreshedVersion="8" minRefreshableVersion="5">
    <extLst>
      <ext xmlns:x15="http://schemas.microsoft.com/office/spreadsheetml/2010/11/main" uri="{DE250136-89BD-433C-8126-D09CA5730AF9}">
        <x15:connection id="6d81ca97-3634-4276-9517-5b5ce21553cb"/>
      </ext>
    </extLst>
  </connection>
  <connection id="8" xr16:uid="{44A3D1D1-8261-4366-87F5-541669CE6F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<sst xmlns="http://schemas.openxmlformats.org/spreadsheetml/2006/main" count="125" uniqueCount="76">
  <si>
    <t>Row Labels</t>
  </si>
  <si>
    <t>High</t>
  </si>
  <si>
    <t>Low</t>
  </si>
  <si>
    <t>Middle</t>
  </si>
  <si>
    <t>Grand Total</t>
  </si>
  <si>
    <t>Count of member_id</t>
  </si>
  <si>
    <t>Employed</t>
  </si>
  <si>
    <t>Self-employed</t>
  </si>
  <si>
    <t>Unemployed</t>
  </si>
  <si>
    <t>FALSE</t>
  </si>
  <si>
    <t>TRUE</t>
  </si>
  <si>
    <t>Column Labels</t>
  </si>
  <si>
    <t>Qtr2</t>
  </si>
  <si>
    <t>Qtr3</t>
  </si>
  <si>
    <t>Qtr4</t>
  </si>
  <si>
    <t>Qtr1</t>
  </si>
  <si>
    <t>Apr</t>
  </si>
  <si>
    <t>May</t>
  </si>
  <si>
    <t>Jun</t>
  </si>
  <si>
    <t>Jul</t>
  </si>
  <si>
    <t>Aug</t>
  </si>
  <si>
    <t>Sep</t>
  </si>
  <si>
    <t>Oct</t>
  </si>
  <si>
    <t>Nov</t>
  </si>
  <si>
    <t>Dec</t>
  </si>
  <si>
    <t>Jan</t>
  </si>
  <si>
    <t>Feb</t>
  </si>
  <si>
    <t>Mar</t>
  </si>
  <si>
    <t>Consultation</t>
  </si>
  <si>
    <t>Maternity</t>
  </si>
  <si>
    <t>Medication</t>
  </si>
  <si>
    <t>Surgery</t>
  </si>
  <si>
    <t>Therapy</t>
  </si>
  <si>
    <t>Count of service_id</t>
  </si>
  <si>
    <t>Average of cost_total</t>
  </si>
  <si>
    <t>Average of cost_covered</t>
  </si>
  <si>
    <t>Sum of claim_amount</t>
  </si>
  <si>
    <t>Approved</t>
  </si>
  <si>
    <t>Pending</t>
  </si>
  <si>
    <t>Rejected</t>
  </si>
  <si>
    <t>claim_status</t>
  </si>
  <si>
    <t>claim_date (Quarter)</t>
  </si>
  <si>
    <t>claim_date (Month)</t>
  </si>
  <si>
    <t>Claim Quarter</t>
  </si>
  <si>
    <t>Claim_Month</t>
  </si>
  <si>
    <t>Approved_Amount</t>
  </si>
  <si>
    <t>Approval_Rate</t>
  </si>
  <si>
    <t>Total_Claim_Amount</t>
  </si>
  <si>
    <t>Count of claim_id</t>
  </si>
  <si>
    <t>Total_Members</t>
  </si>
  <si>
    <t>Average Contributions</t>
  </si>
  <si>
    <t>Average_Utilization</t>
  </si>
  <si>
    <t>Total Cntribution Amount</t>
  </si>
  <si>
    <t>Total Members per Income Level</t>
  </si>
  <si>
    <t>Subsidy by Employment Status</t>
  </si>
  <si>
    <t>Service_Type</t>
  </si>
  <si>
    <t>Total_Users</t>
  </si>
  <si>
    <t>AverageTotalCost</t>
  </si>
  <si>
    <t>AverageCoveredCost</t>
  </si>
  <si>
    <t>Claim Status Frequency</t>
  </si>
  <si>
    <t>Slicer 1</t>
  </si>
  <si>
    <t>KPI 1</t>
  </si>
  <si>
    <t>KPI2</t>
  </si>
  <si>
    <t>KPI3</t>
  </si>
  <si>
    <t>KPI4</t>
  </si>
  <si>
    <t>KPI5</t>
  </si>
  <si>
    <t>CHART 1</t>
  </si>
  <si>
    <t>CHART 2</t>
  </si>
  <si>
    <t>CHART 3</t>
  </si>
  <si>
    <t>CHART 4</t>
  </si>
  <si>
    <t>CHART 5</t>
  </si>
  <si>
    <t>CHART 6</t>
  </si>
  <si>
    <t>CHART 7</t>
  </si>
  <si>
    <t>Slicer 2</t>
  </si>
  <si>
    <t>Slicer 3</t>
  </si>
  <si>
    <t>SHIF/SHA EFFICIENCY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</si>
</sst>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numFmts>
  <fonts count="2" x14ac:knownFonts="1">
    <font>
      <sz val="11"/>
      <color theme="1"/>
      <name val="Aptos Narrow"/>
      <family val="2"/>
      <scheme val="minor"/>
    </font>
    <font>
      <sz val="10"/>
      <color theme="1"/>
      <name val="Aptos Display"/>
      <family val="2"/>
      <scheme val="major"/>
    </font>
  </fonts>
  <fills count="5">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s>
  <borders count="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style="medium">
        <color indexed="64"/>
      </left>
      <right/>
      <top style="thin">
        <color indexed="64"/>
      </top>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35">
    <xf numFmtId="0" fontId="0" fillId="0" borderId="0" xfId="0"/>
    <xf numFmtId="0" fontId="0" fillId="0" borderId="0" xfId="0" pivotButton="1"/>
    <xf numFmtId="0" fontId="0" fillId="0" borderId="0" xfId="0" applyAlignment="1">
      <alignment horizontal="left"/>
    </xf>
    <xf numFmtId="0" fontId="0" fillId="2" borderId="0" xfId="0" applyFill="1" applyAlignment="1">
      <alignment horizontal="left"/>
    </xf>
    <xf numFmtId="0" fontId="0" fillId="2" borderId="0" xfId="0" applyFill="1"/>
    <xf numFmtId="10" fontId="0" fillId="0" borderId="0" xfId="0" applyNumberFormat="1"/>
    <xf numFmtId="0" fontId="0" fillId="3" borderId="0" xfId="0" applyFill="1"/>
    <xf numFmtId="0" fontId="0" fillId="4" borderId="0" xfId="0" applyFill="1"/>
    <xf numFmtId="10" fontId="0" fillId="4" borderId="0" xfId="0" applyNumberFormat="1" applyFill="1"/>
    <xf numFmtId="0" fontId="1" fillId="0" borderId="0" xfId="0" applyFont="1"/>
    <xf numFmtId="0" fontId="0" fillId="4" borderId="20" xfId="0" applyFill="1" applyBorder="1"/>
    <xf numFmtId="0" fontId="0" fillId="4" borderId="21" xfId="0" applyFill="1" applyBorder="1"/>
    <xf numFmtId="0" fontId="0" fillId="4" borderId="22" xfId="0" applyFill="1" applyBorder="1"/>
    <xf numFmtId="0" fontId="0" fillId="4" borderId="9" xfId="0" applyFill="1" applyBorder="1"/>
    <xf numFmtId="0" fontId="0" fillId="4" borderId="5" xfId="0" applyFill="1" applyBorder="1"/>
    <xf numFmtId="0" fontId="0" fillId="4" borderId="4" xfId="0" applyFill="1" applyBorder="1"/>
    <xf numFmtId="0" fontId="0" fillId="4" borderId="10" xfId="0" applyFill="1" applyBorder="1"/>
    <xf numFmtId="0" fontId="0" fillId="4" borderId="11" xfId="0" applyFill="1" applyBorder="1"/>
    <xf numFmtId="0" fontId="0" fillId="4" borderId="8" xfId="0" applyFill="1" applyBorder="1"/>
    <xf numFmtId="0" fontId="0" fillId="4" borderId="6" xfId="0" applyFill="1" applyBorder="1"/>
    <xf numFmtId="0" fontId="0" fillId="4" borderId="12" xfId="0" applyFill="1" applyBorder="1"/>
    <xf numFmtId="0" fontId="0" fillId="4" borderId="3" xfId="0" applyFill="1" applyBorder="1"/>
    <xf numFmtId="0" fontId="0" fillId="4" borderId="1" xfId="0" applyFill="1" applyBorder="1"/>
    <xf numFmtId="0" fontId="0" fillId="4" borderId="7" xfId="0" applyFill="1" applyBorder="1"/>
    <xf numFmtId="0" fontId="0" fillId="4" borderId="13" xfId="0" applyFill="1" applyBorder="1"/>
    <xf numFmtId="0" fontId="0" fillId="4" borderId="2" xfId="0" applyFill="1" applyBorder="1"/>
    <xf numFmtId="0" fontId="0" fillId="4" borderId="14" xfId="0" applyFill="1" applyBorder="1"/>
    <xf numFmtId="0" fontId="0" fillId="4" borderId="15"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164" fontId="0" fillId="0" borderId="0" xfId="0" applyNumberFormat="1"/>
    <xf numFmtId="165" fontId="0" fillId="0" borderId="0" xfId="0" applyNumberFormat="1"/>
    <xf numFmtId="0" fontId="0" fillId="0" borderId="0" xfId="0" applyNumberFormat="1"/>
  </cellXfs>
  <cellStyles count="1">
    <cellStyle name="Normal" xfId="0" builtinId="0"/>
  </cellStyles>
  <dxfs count="7">
    <dxf>
      <numFmt numFmtId="164" formatCode="0.0%"/>
    </dxf>
    <dxf>
      <numFmt numFmtId="164" formatCode="0.0%"/>
    </dxf>
    <dxf>
      <numFmt numFmtId="165" formatCode="0.0"/>
    </dxf>
    <dxf>
      <font>
        <b/>
        <color theme="1"/>
      </font>
      <border>
        <bottom style="thin">
          <color theme="6"/>
        </bottom>
        <vertical/>
        <horizontal/>
      </border>
    </dxf>
    <dxf>
      <font>
        <b/>
        <i val="0"/>
        <color theme="9" tint="-0.499984740745262"/>
        <name val="Cambria"/>
        <family val="1"/>
        <scheme val="none"/>
      </font>
      <border diagonalUp="0" diagonalDown="0">
        <left/>
        <right/>
        <top/>
        <bottom/>
        <vertical/>
        <horizontal/>
      </border>
    </dxf>
    <dxf>
      <font>
        <b/>
        <color theme="1"/>
      </font>
      <border>
        <bottom style="thin">
          <color theme="6"/>
        </bottom>
        <vertical/>
        <horizontal/>
      </border>
    </dxf>
    <dxf>
      <font>
        <b/>
        <i val="0"/>
        <strike val="0"/>
        <sz val="8"/>
        <color theme="1" tint="0.14996795556505021"/>
        <name val="Cambria Math"/>
        <family val="1"/>
        <scheme val="none"/>
      </font>
      <fill>
        <patternFill patternType="solid">
          <fgColor indexed="64"/>
          <bgColor theme="1" tint="0.14996795556505021"/>
        </patternFill>
      </fill>
      <border diagonalUp="0" diagonalDown="0">
        <left/>
        <right/>
        <top/>
        <bottom/>
        <vertical/>
        <horizontal/>
      </border>
    </dxf>
  </dxfs>
  <tableStyles count="4" defaultTableStyle="TableStyleMedium2" defaultPivotStyle="PivotStyleLight16">
    <tableStyle name="Invisible" pivot="0" table="0" count="0" xr9:uid="{6376F0C5-3371-4333-9CB9-18EA1A632B45}"/>
    <tableStyle name="Slicer Style 1" pivot="0" table="0" count="0" xr9:uid="{F0DFDAF5-3CBF-4E6B-AE9A-BDECFFE2B5A2}"/>
    <tableStyle name="SlicerStyleDark3 2" pivot="0" table="0" count="10" xr9:uid="{597008B5-A935-4EBD-AE15-114320CB176E}">
      <tableStyleElement type="wholeTable" dxfId="6"/>
      <tableStyleElement type="headerRow" dxfId="5"/>
    </tableStyle>
    <tableStyle name="SlicerStyleLight3 2" pivot="0" table="0" count="10" xr9:uid="{65DC0E30-6C80-4A7B-92BC-A5D5991235BC}">
      <tableStyleElement type="wholeTable" dxfId="4"/>
      <tableStyleElement type="headerRow" dxfId="3"/>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ustomXml" Target="../customXml/item4.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connections" Target="connections.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1.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theme" Target="theme/theme1.xml"/><Relationship Id="rId32" Type="http://schemas.openxmlformats.org/officeDocument/2006/relationships/customXml" Target="../customXml/item2.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microsoft.com/office/2007/relationships/slicerCache" Target="slicerCaches/slicerCache4.xml"/><Relationship Id="rId28" Type="http://schemas.openxmlformats.org/officeDocument/2006/relationships/sheetMetadata" Target="metadata.xml"/><Relationship Id="rId36" Type="http://schemas.openxmlformats.org/officeDocument/2006/relationships/customXml" Target="../customXml/item6.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8"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[Excel_Visualization_and_Dashboard.xlsx]Pivot Data Sheet!PivotTable1</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Data Sheet'!$B$1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E10-45E9-976D-7C4A08FC5ED5}"/>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E10-45E9-976D-7C4A08FC5ED5}"/>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E10-45E9-976D-7C4A08FC5ED5}"/>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Data Sheet'!$A$2:$A$5</c:f>
              <c:strCache>
                <c:ptCount val="3"/>
                <c:pt idx="0">
                  <c:v>High</c:v>
                </c:pt>
                <c:pt idx="1">
                  <c:v>Low</c:v>
                </c:pt>
                <c:pt idx="2">
                  <c:v>Middle</c:v>
                </c:pt>
              </c:strCache>
            </c:strRef>
          </c:cat>
          <c:val>
            <c:numRef>
              <c:f>'Pivot Data Sheet'!$B$2:$B$5</c:f>
              <c:numCache>
                <c:formatCode>General</c:formatCode>
                <c:ptCount val="3"/>
                <c:pt idx="0">
                  <c:v>68</c:v>
                </c:pt>
                <c:pt idx="1">
                  <c:v>65</c:v>
                </c:pt>
                <c:pt idx="2">
                  <c:v>67</c:v>
                </c:pt>
              </c:numCache>
            </c:numRef>
          </c:val>
          <c:extLst>
            <c:ext xmlns:c16="http://schemas.microsoft.com/office/drawing/2014/chart" uri="{C3380CC4-5D6E-409C-BE32-E72D297353CC}">
              <c16:uniqueId val="{00000006-5E10-45E9-976D-7C4A08FC5ED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100"/>
              <a:t>Average Total Cost vs Average Covered Cost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147539056337747"/>
          <c:y val="0.1961480461116786"/>
          <c:w val="0.80746833785314476"/>
          <c:h val="0.62394336594664912"/>
        </c:manualLayout>
      </c:layout>
      <c:scatterChart>
        <c:scatterStyle val="lineMarker"/>
        <c:varyColors val="0"/>
        <c:ser>
          <c:idx val="0"/>
          <c:order val="0"/>
          <c:tx>
            <c:strRef>
              <c:f>'Pivot Data Sheet'!$F$39</c:f>
              <c:strCache>
                <c:ptCount val="1"/>
                <c:pt idx="0">
                  <c:v>AverageCoveredCost</c:v>
                </c:pt>
              </c:strCache>
            </c:strRef>
          </c:tx>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trendline>
            <c:spPr>
              <a:ln w="25400" cap="rnd">
                <a:solidFill>
                  <a:schemeClr val="accent6">
                    <a:alpha val="50000"/>
                  </a:schemeClr>
                </a:solidFill>
              </a:ln>
              <a:effectLst/>
            </c:spPr>
            <c:trendlineType val="linear"/>
            <c:dispRSqr val="0"/>
            <c:dispEq val="0"/>
          </c:trendline>
          <c:xVal>
            <c:numRef>
              <c:f>'Pivot Data Sheet'!$E$40:$E$44</c:f>
              <c:numCache>
                <c:formatCode>General</c:formatCode>
                <c:ptCount val="5"/>
                <c:pt idx="0">
                  <c:v>10492.749282012115</c:v>
                </c:pt>
                <c:pt idx="1">
                  <c:v>9370.5926557268413</c:v>
                </c:pt>
                <c:pt idx="2">
                  <c:v>10045.483764269336</c:v>
                </c:pt>
                <c:pt idx="3">
                  <c:v>11030.906594016335</c:v>
                </c:pt>
                <c:pt idx="4">
                  <c:v>10025.830579080217</c:v>
                </c:pt>
              </c:numCache>
            </c:numRef>
          </c:xVal>
          <c:yVal>
            <c:numRef>
              <c:f>'Pivot Data Sheet'!$F$40:$F$44</c:f>
              <c:numCache>
                <c:formatCode>General</c:formatCode>
                <c:ptCount val="5"/>
                <c:pt idx="0">
                  <c:v>7846.781334541939</c:v>
                </c:pt>
                <c:pt idx="1">
                  <c:v>6880.0209748899779</c:v>
                </c:pt>
                <c:pt idx="2">
                  <c:v>7294.2333980583999</c:v>
                </c:pt>
                <c:pt idx="3">
                  <c:v>8209.1342357288704</c:v>
                </c:pt>
                <c:pt idx="4">
                  <c:v>7744.7891718963456</c:v>
                </c:pt>
              </c:numCache>
            </c:numRef>
          </c:yVal>
          <c:smooth val="0"/>
          <c:extLst>
            <c:ext xmlns:c16="http://schemas.microsoft.com/office/drawing/2014/chart" uri="{C3380CC4-5D6E-409C-BE32-E72D297353CC}">
              <c16:uniqueId val="{00000001-A231-4BA6-BC55-980600DFA8EE}"/>
            </c:ext>
          </c:extLst>
        </c:ser>
        <c:dLbls>
          <c:showLegendKey val="0"/>
          <c:showVal val="0"/>
          <c:showCatName val="0"/>
          <c:showSerName val="0"/>
          <c:showPercent val="0"/>
          <c:showBubbleSize val="0"/>
        </c:dLbls>
        <c:axId val="966699455"/>
        <c:axId val="966704735"/>
      </c:scatterChart>
      <c:valAx>
        <c:axId val="96669945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6704735"/>
        <c:crosses val="autoZero"/>
        <c:crossBetween val="midCat"/>
      </c:valAx>
      <c:valAx>
        <c:axId val="96670473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6699455"/>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Claim Amounts and Approval Rates Over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Data Sheet'!$K$48</c:f>
              <c:strCache>
                <c:ptCount val="1"/>
                <c:pt idx="0">
                  <c:v>Total_Claim_Amount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Data Sheet'!$H$49:$I$60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Data Sheet'!$K$49:$K$60</c:f>
              <c:numCache>
                <c:formatCode>General</c:formatCode>
                <c:ptCount val="12"/>
                <c:pt idx="0">
                  <c:v>511810.98205566406</c:v>
                </c:pt>
                <c:pt idx="1">
                  <c:v>484691.01998901367</c:v>
                </c:pt>
                <c:pt idx="2">
                  <c:v>645958.39306640625</c:v>
                </c:pt>
                <c:pt idx="3">
                  <c:v>819975.25177001953</c:v>
                </c:pt>
                <c:pt idx="4">
                  <c:v>205574.91925048828</c:v>
                </c:pt>
                <c:pt idx="5">
                  <c:v>139217.87939453125</c:v>
                </c:pt>
                <c:pt idx="6">
                  <c:v>228999.36944580078</c:v>
                </c:pt>
                <c:pt idx="7">
                  <c:v>268856.86944580078</c:v>
                </c:pt>
                <c:pt idx="8">
                  <c:v>235389.05078125</c:v>
                </c:pt>
                <c:pt idx="9">
                  <c:v>262466.21984863281</c:v>
                </c:pt>
                <c:pt idx="10">
                  <c:v>391680.31811523438</c:v>
                </c:pt>
                <c:pt idx="11">
                  <c:v>364829.60986328125</c:v>
                </c:pt>
              </c:numCache>
            </c:numRef>
          </c:val>
          <c:extLst>
            <c:ext xmlns:c16="http://schemas.microsoft.com/office/drawing/2014/chart" uri="{C3380CC4-5D6E-409C-BE32-E72D297353CC}">
              <c16:uniqueId val="{00000000-4ADF-4B89-B2D3-695FBFB794BB}"/>
            </c:ext>
          </c:extLst>
        </c:ser>
        <c:dLbls>
          <c:showLegendKey val="0"/>
          <c:showVal val="0"/>
          <c:showCatName val="0"/>
          <c:showSerName val="0"/>
          <c:showPercent val="0"/>
          <c:showBubbleSize val="0"/>
        </c:dLbls>
        <c:gapWidth val="219"/>
        <c:overlap val="-27"/>
        <c:axId val="966670175"/>
        <c:axId val="966659615"/>
      </c:barChart>
      <c:lineChart>
        <c:grouping val="standard"/>
        <c:varyColors val="0"/>
        <c:ser>
          <c:idx val="1"/>
          <c:order val="1"/>
          <c:tx>
            <c:strRef>
              <c:f>'Pivot Data Sheet'!$L$48</c:f>
              <c:strCache>
                <c:ptCount val="1"/>
                <c:pt idx="0">
                  <c:v>Approval_Rate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multiLvlStrRef>
              <c:f>'Pivot Data Sheet'!$H$49:$I$60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Data Sheet'!$L$49:$L$60</c:f>
              <c:numCache>
                <c:formatCode>0.00%</c:formatCode>
                <c:ptCount val="12"/>
                <c:pt idx="0">
                  <c:v>0.33522746967005695</c:v>
                </c:pt>
                <c:pt idx="1">
                  <c:v>0.33517449943885191</c:v>
                </c:pt>
                <c:pt idx="2">
                  <c:v>0.37965908199726384</c:v>
                </c:pt>
                <c:pt idx="3">
                  <c:v>0.33521994705632152</c:v>
                </c:pt>
                <c:pt idx="4">
                  <c:v>0.53081587006974174</c:v>
                </c:pt>
                <c:pt idx="5">
                  <c:v>0.26073152184800596</c:v>
                </c:pt>
                <c:pt idx="6">
                  <c:v>0.30492603450348366</c:v>
                </c:pt>
                <c:pt idx="7">
                  <c:v>0.27747704938178192</c:v>
                </c:pt>
                <c:pt idx="8">
                  <c:v>0.53455821345146071</c:v>
                </c:pt>
                <c:pt idx="9">
                  <c:v>0.16697790936380419</c:v>
                </c:pt>
                <c:pt idx="10">
                  <c:v>0.30740171130533789</c:v>
                </c:pt>
                <c:pt idx="11">
                  <c:v>0.36088827417496228</c:v>
                </c:pt>
              </c:numCache>
            </c:numRef>
          </c:val>
          <c:smooth val="0"/>
          <c:extLst>
            <c:ext xmlns:c16="http://schemas.microsoft.com/office/drawing/2014/chart" uri="{C3380CC4-5D6E-409C-BE32-E72D297353CC}">
              <c16:uniqueId val="{00000001-4ADF-4B89-B2D3-695FBFB794BB}"/>
            </c:ext>
          </c:extLst>
        </c:ser>
        <c:dLbls>
          <c:showLegendKey val="0"/>
          <c:showVal val="0"/>
          <c:showCatName val="0"/>
          <c:showSerName val="0"/>
          <c:showPercent val="0"/>
          <c:showBubbleSize val="0"/>
        </c:dLbls>
        <c:marker val="1"/>
        <c:smooth val="0"/>
        <c:axId val="966670655"/>
        <c:axId val="966661535"/>
      </c:lineChart>
      <c:catAx>
        <c:axId val="9666701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6659615"/>
        <c:crosses val="autoZero"/>
        <c:auto val="1"/>
        <c:lblAlgn val="ctr"/>
        <c:lblOffset val="100"/>
        <c:noMultiLvlLbl val="0"/>
      </c:catAx>
      <c:valAx>
        <c:axId val="9666596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6670175"/>
        <c:crosses val="autoZero"/>
        <c:crossBetween val="between"/>
      </c:valAx>
      <c:valAx>
        <c:axId val="966661535"/>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6670655"/>
        <c:crosses val="max"/>
        <c:crossBetween val="between"/>
      </c:valAx>
      <c:catAx>
        <c:axId val="966670655"/>
        <c:scaling>
          <c:orientation val="minMax"/>
        </c:scaling>
        <c:delete val="1"/>
        <c:axPos val="b"/>
        <c:numFmt formatCode="General" sourceLinked="1"/>
        <c:majorTickMark val="none"/>
        <c:minorTickMark val="none"/>
        <c:tickLblPos val="nextTo"/>
        <c:crossAx val="9666615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70C0"/>
      </a:solid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[Excel_Visualization_and_Dashboard.xlsx]Pivot Data Sheet!PivotTable10</c:name>
    <c:fmtId val="5"/>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effectLst>
                    <a:outerShdw sx="1000" sy="1000" algn="ctr" rotWithShape="0">
                      <a:srgbClr val="000000"/>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Data Sheet'!$B$63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A0-40B0-8699-5C415289FAA2}"/>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A0-40B0-8699-5C415289FAA2}"/>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A0-40B0-8699-5C415289FAA2}"/>
              </c:ext>
            </c:extLst>
          </c:dPt>
          <c:dLbls>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effectLst>
                      <a:outerShdw sx="1000" sy="1000" algn="ctr" rotWithShape="0">
                        <a:srgbClr val="000000"/>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Data Sheet'!$A$64:$A$67</c:f>
              <c:strCache>
                <c:ptCount val="3"/>
                <c:pt idx="0">
                  <c:v>Approved</c:v>
                </c:pt>
                <c:pt idx="1">
                  <c:v>Pending</c:v>
                </c:pt>
                <c:pt idx="2">
                  <c:v>Rejected</c:v>
                </c:pt>
              </c:strCache>
            </c:strRef>
          </c:cat>
          <c:val>
            <c:numRef>
              <c:f>'Pivot Data Sheet'!$B$64:$B$67</c:f>
              <c:numCache>
                <c:formatCode>0.00%</c:formatCode>
                <c:ptCount val="3"/>
                <c:pt idx="0">
                  <c:v>0.32833333333333331</c:v>
                </c:pt>
                <c:pt idx="1">
                  <c:v>0.33</c:v>
                </c:pt>
                <c:pt idx="2">
                  <c:v>0.34166666666666667</c:v>
                </c:pt>
              </c:numCache>
            </c:numRef>
          </c:val>
          <c:extLst>
            <c:ext xmlns:c16="http://schemas.microsoft.com/office/drawing/2014/chart" uri="{C3380CC4-5D6E-409C-BE32-E72D297353CC}">
              <c16:uniqueId val="{00000006-DBA0-40B0-8699-5C415289FAA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70C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[Excel_Visualization_and_Dashboard.xlsx]Pivot Data Sheet!PivotTable3</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Data Sheet'!$B$7:$B$8</c:f>
              <c:strCache>
                <c:ptCount val="1"/>
                <c:pt idx="0">
                  <c:v>FALSE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Data Sheet'!$A$9:$A$12</c:f>
              <c:strCache>
                <c:ptCount val="3"/>
                <c:pt idx="0">
                  <c:v>Employed</c:v>
                </c:pt>
                <c:pt idx="1">
                  <c:v>Self-employed</c:v>
                </c:pt>
                <c:pt idx="2">
                  <c:v>Unemployed</c:v>
                </c:pt>
              </c:strCache>
            </c:strRef>
          </c:cat>
          <c:val>
            <c:numRef>
              <c:f>'Pivot Data Sheet'!$B$9:$B$12</c:f>
              <c:numCache>
                <c:formatCode>General</c:formatCode>
                <c:ptCount val="3"/>
                <c:pt idx="0">
                  <c:v>38</c:v>
                </c:pt>
                <c:pt idx="1">
                  <c:v>31</c:v>
                </c:pt>
                <c:pt idx="2">
                  <c:v>30</c:v>
                </c:pt>
              </c:numCache>
            </c:numRef>
          </c:val>
          <c:extLst>
            <c:ext xmlns:c16="http://schemas.microsoft.com/office/drawing/2014/chart" uri="{C3380CC4-5D6E-409C-BE32-E72D297353CC}">
              <c16:uniqueId val="{00000000-66A7-44C2-8A86-B944793DB929}"/>
            </c:ext>
          </c:extLst>
        </c:ser>
        <c:ser>
          <c:idx val="1"/>
          <c:order val="1"/>
          <c:tx>
            <c:strRef>
              <c:f>'Pivot Data Sheet'!$C$7:$C$8</c:f>
              <c:strCache>
                <c:ptCount val="1"/>
                <c:pt idx="0">
                  <c:v>TRUE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Data Sheet'!$A$9:$A$12</c:f>
              <c:strCache>
                <c:ptCount val="3"/>
                <c:pt idx="0">
                  <c:v>Employed</c:v>
                </c:pt>
                <c:pt idx="1">
                  <c:v>Self-employed</c:v>
                </c:pt>
                <c:pt idx="2">
                  <c:v>Unemployed</c:v>
                </c:pt>
              </c:strCache>
            </c:strRef>
          </c:cat>
          <c:val>
            <c:numRef>
              <c:f>'Pivot Data Sheet'!$C$9:$C$12</c:f>
              <c:numCache>
                <c:formatCode>General</c:formatCode>
                <c:ptCount val="3"/>
                <c:pt idx="0">
                  <c:v>38</c:v>
                </c:pt>
                <c:pt idx="1">
                  <c:v>31</c:v>
                </c:pt>
                <c:pt idx="2">
                  <c:v>32</c:v>
                </c:pt>
              </c:numCache>
            </c:numRef>
          </c:val>
          <c:extLst>
            <c:ext xmlns:c16="http://schemas.microsoft.com/office/drawing/2014/chart" uri="{C3380CC4-5D6E-409C-BE32-E72D297353CC}">
              <c16:uniqueId val="{00000001-66A7-44C2-8A86-B944793DB929}"/>
            </c:ext>
          </c:extLst>
        </c:ser>
        <c:dLbls>
          <c:dLblPos val="ctr"/>
          <c:showLegendKey val="0"/>
          <c:showVal val="1"/>
          <c:showCatName val="0"/>
          <c:showSerName val="0"/>
          <c:showPercent val="0"/>
          <c:showBubbleSize val="0"/>
        </c:dLbls>
        <c:gapWidth val="150"/>
        <c:overlap val="100"/>
        <c:axId val="782924831"/>
        <c:axId val="782925311"/>
      </c:barChart>
      <c:catAx>
        <c:axId val="7829248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925311"/>
        <c:crosses val="autoZero"/>
        <c:auto val="1"/>
        <c:lblAlgn val="ctr"/>
        <c:lblOffset val="100"/>
        <c:noMultiLvlLbl val="0"/>
      </c:catAx>
      <c:valAx>
        <c:axId val="7829253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92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70C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[Excel_Visualization_and_Dashboard.xlsx]Pivot Data Sheet!PivotTable5</c:name>
    <c:fmtId val="4"/>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Data Sheet'!$B$14</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'Pivot Data Sheet'!$A$15:$A$27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Data Sheet'!$B$15:$B$27</c:f>
              <c:numCache>
                <c:formatCode>General</c:formatCode>
                <c:ptCount val="12"/>
                <c:pt idx="0">
                  <c:v>51899.609954833984</c:v>
                </c:pt>
                <c:pt idx="1">
                  <c:v>32777.549682617188</c:v>
                </c:pt>
                <c:pt idx="2">
                  <c:v>49384.710235595703</c:v>
                </c:pt>
                <c:pt idx="3">
                  <c:v>51835.800170898438</c:v>
                </c:pt>
                <c:pt idx="4">
                  <c:v>42002.599975585938</c:v>
                </c:pt>
                <c:pt idx="5">
                  <c:v>49671.440063476563</c:v>
                </c:pt>
                <c:pt idx="6">
                  <c:v>43837.510375976563</c:v>
                </c:pt>
                <c:pt idx="7">
                  <c:v>58346.759857177734</c:v>
                </c:pt>
                <c:pt idx="8">
                  <c:v>45683.089965820313</c:v>
                </c:pt>
                <c:pt idx="9">
                  <c:v>52799.390106201172</c:v>
                </c:pt>
                <c:pt idx="10">
                  <c:v>46310.109954833984</c:v>
                </c:pt>
                <c:pt idx="11">
                  <c:v>46739.070159912109</c:v>
                </c:pt>
              </c:numCache>
            </c:numRef>
          </c:val>
          <c:smooth val="0"/>
          <c:extLst>
            <c:ext xmlns:c16="http://schemas.microsoft.com/office/drawing/2014/chart" uri="{C3380CC4-5D6E-409C-BE32-E72D297353CC}">
              <c16:uniqueId val="{00000000-25FA-4619-AEDF-F0656A26A860}"/>
            </c:ext>
          </c:extLst>
        </c:ser>
        <c:dLbls>
          <c:showLegendKey val="0"/>
          <c:showVal val="0"/>
          <c:showCatName val="0"/>
          <c:showSerName val="0"/>
          <c:showPercent val="0"/>
          <c:showBubbleSize val="0"/>
        </c:dLbls>
        <c:marker val="1"/>
        <c:smooth val="0"/>
        <c:axId val="782926751"/>
        <c:axId val="782910431"/>
      </c:lineChart>
      <c:catAx>
        <c:axId val="7829267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2910431"/>
        <c:crosses val="autoZero"/>
        <c:auto val="1"/>
        <c:lblAlgn val="ctr"/>
        <c:lblOffset val="100"/>
        <c:noMultiLvlLbl val="0"/>
      </c:catAx>
      <c:valAx>
        <c:axId val="7829104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2926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Utilization by Service Type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2"/>
              </a:solidFill>
              <a:latin typeface="Aptos Narrow" panose="02110004020202020204"/>
            </a:rPr>
            <a:t>Utilization by Service Type</a:t>
          </a:r>
        </a:p>
      </cx:txPr>
    </cx:title>
    <cx:plotArea>
      <cx:plotAreaRegion>
        <cx:series layoutId="treemap" uniqueId="{A2BFEEF8-3BCF-4B79-8CCF-ED4A87DA5EA5}">
          <cx:tx>
            <cx:txData>
              <cx:f>_xlchart.v1.1</cx:f>
              <cx:v>Total_Users</cx:v>
            </cx:txData>
          </cx:tx>
          <cx:dataLabels>
            <cx:visibility seriesName="0" categoryName="0" value="1"/>
            <cx:separator>, </cx:separator>
          </cx:dataLabels>
          <cx:dataId val="0"/>
          <cx:layoutPr>
            <cx:parentLabelLayout val="overlapping"/>
          </cx:layoutPr>
        </cx:series>
      </cx:plotAreaRegion>
    </cx:plotArea>
    <cx:legend pos="b" align="ctr" overlay="0"/>
  </cx:chart>
  <cx:spPr>
    <a:ln>
      <a:solidFill>
        <a:srgbClr val="0070C0"/>
      </a:solid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6.png"/><Relationship Id="rId3" Type="http://schemas.openxmlformats.org/officeDocument/2006/relationships/chart" Target="../charts/chart1.xml"/><Relationship Id="rId7" Type="http://schemas.openxmlformats.org/officeDocument/2006/relationships/chart" Target="../charts/chart4.xml"/><Relationship Id="rId12" Type="http://schemas.openxmlformats.org/officeDocument/2006/relationships/image" Target="../media/image5.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4.png"/><Relationship Id="rId5" Type="http://schemas.openxmlformats.org/officeDocument/2006/relationships/chart" Target="../charts/chart2.xml"/><Relationship Id="rId10" Type="http://schemas.openxmlformats.org/officeDocument/2006/relationships/image" Target="../media/image3.png"/><Relationship Id="rId4" Type="http://schemas.microsoft.com/office/2014/relationships/chartEx" Target="../charts/chartEx1.xml"/><Relationship Id="rId9" Type="http://schemas.openxmlformats.org/officeDocument/2006/relationships/chart" Target="../charts/chart6.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xdr:col>
      <xdr:colOff>553065</xdr:colOff>
      <xdr:row>15</xdr:row>
      <xdr:rowOff>162622</xdr:rowOff>
    </xdr:from>
    <xdr:to>
      <xdr:col>21</xdr:col>
      <xdr:colOff>66573</xdr:colOff>
      <xdr:row>42</xdr:row>
      <xdr:rowOff>54207</xdr:rowOff>
    </xdr:to>
    <xdr:sp macro="" textlink="">
      <xdr:nvSpPr>
        <xdr:cNvPr id="49" name="Rectangle 48">
          <a:extLst>
            <a:ext uri="{FF2B5EF4-FFF2-40B4-BE49-F238E27FC236}">
              <a16:creationId xmlns:a16="http://schemas.microsoft.com/office/drawing/2014/main" id="{AE843BC3-0D4C-4602-A9AC-AEAE85E4042D}"/>
            </a:ext>
          </a:extLst>
        </xdr:cNvPr>
        <xdr:cNvSpPr/>
      </xdr:nvSpPr>
      <xdr:spPr>
        <a:xfrm>
          <a:off x="1162460" y="2927945"/>
          <a:ext cx="11701411" cy="4869165"/>
        </a:xfrm>
        <a:prstGeom prst="rect">
          <a:avLst/>
        </a:prstGeom>
        <a:solidFill>
          <a:schemeClr val="accent6">
            <a:lumMod val="50000"/>
          </a:schemeClr>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551846</xdr:colOff>
      <xdr:row>1</xdr:row>
      <xdr:rowOff>136071</xdr:rowOff>
    </xdr:from>
    <xdr:to>
      <xdr:col>21</xdr:col>
      <xdr:colOff>60479</xdr:colOff>
      <xdr:row>15</xdr:row>
      <xdr:rowOff>83154</xdr:rowOff>
    </xdr:to>
    <xdr:sp macro="" textlink="">
      <xdr:nvSpPr>
        <xdr:cNvPr id="35" name="Rectangle 34">
          <a:extLst>
            <a:ext uri="{FF2B5EF4-FFF2-40B4-BE49-F238E27FC236}">
              <a16:creationId xmlns:a16="http://schemas.microsoft.com/office/drawing/2014/main" id="{16E57274-EA0A-3816-1B19-913BF36B4B5F}"/>
            </a:ext>
          </a:extLst>
        </xdr:cNvPr>
        <xdr:cNvSpPr/>
      </xdr:nvSpPr>
      <xdr:spPr>
        <a:xfrm>
          <a:off x="1164167" y="317500"/>
          <a:ext cx="11755062" cy="2487083"/>
        </a:xfrm>
        <a:prstGeom prst="rect">
          <a:avLst/>
        </a:prstGeom>
        <a:solidFill>
          <a:schemeClr val="tx1">
            <a:lumMod val="85000"/>
            <a:lumOff val="15000"/>
          </a:schemeClr>
        </a:solidFill>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14704</xdr:colOff>
      <xdr:row>5</xdr:row>
      <xdr:rowOff>14869</xdr:rowOff>
    </xdr:from>
    <xdr:to>
      <xdr:col>6</xdr:col>
      <xdr:colOff>388518</xdr:colOff>
      <xdr:row>9</xdr:row>
      <xdr:rowOff>79374</xdr:rowOff>
    </xdr:to>
    <xdr:sp macro="" textlink="'Pivot Data Sheet'!A72">
      <xdr:nvSpPr>
        <xdr:cNvPr id="2" name="Rectangle 1">
          <a:extLst>
            <a:ext uri="{FF2B5EF4-FFF2-40B4-BE49-F238E27FC236}">
              <a16:creationId xmlns:a16="http://schemas.microsoft.com/office/drawing/2014/main" id="{733F5BAF-F86D-F80A-A9D9-BB07980E1F8B}"/>
            </a:ext>
          </a:extLst>
        </xdr:cNvPr>
        <xdr:cNvSpPr/>
      </xdr:nvSpPr>
      <xdr:spPr>
        <a:xfrm>
          <a:off x="625281" y="564388"/>
          <a:ext cx="1594968" cy="797198"/>
        </a:xfrm>
        <a:prstGeom prst="rect">
          <a:avLst/>
        </a:prstGeom>
        <a:solidFill>
          <a:schemeClr val="accent6">
            <a:lumMod val="50000"/>
          </a:schemeClr>
        </a:solidFill>
        <a:ln>
          <a:solidFill>
            <a:schemeClr val="accent6">
              <a:lumMod val="50000"/>
            </a:schemeClr>
          </a:solid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69850" h="69850" prst="divot"/>
          </a:sp3d>
        </a:bodyPr>
        <a:lstStyle/>
        <a:p>
          <a:pPr marL="0" indent="0" algn="ctr"/>
          <a:fld id="{EFD23386-779B-499B-A7A6-C042D832735C}" type="TxLink">
            <a:rPr lang="en-US" sz="2400" b="1" i="0" u="none" strike="noStrike">
              <a:ln w="3175">
                <a:noFill/>
              </a:ln>
              <a:solidFill>
                <a:schemeClr val="tx1"/>
              </a:solidFill>
              <a:latin typeface="Aptos Narrow"/>
              <a:ea typeface="+mn-ea"/>
              <a:cs typeface="+mn-cs"/>
            </a:rPr>
            <a:pPr marL="0" indent="0" algn="ctr"/>
            <a:t>200</a:t>
          </a:fld>
          <a:endParaRPr lang="en-US" sz="2400" b="1" i="0" u="none" strike="noStrike">
            <a:ln w="3175">
              <a:noFill/>
            </a:ln>
            <a:solidFill>
              <a:schemeClr val="tx1"/>
            </a:solidFill>
            <a:latin typeface="Aptos Narrow"/>
            <a:ea typeface="+mn-ea"/>
            <a:cs typeface="+mn-cs"/>
          </a:endParaRPr>
        </a:p>
      </xdr:txBody>
    </xdr:sp>
    <xdr:clientData/>
  </xdr:twoCellAnchor>
  <xdr:twoCellAnchor>
    <xdr:from>
      <xdr:col>4</xdr:col>
      <xdr:colOff>97253</xdr:colOff>
      <xdr:row>5</xdr:row>
      <xdr:rowOff>96916</xdr:rowOff>
    </xdr:from>
    <xdr:to>
      <xdr:col>6</xdr:col>
      <xdr:colOff>309144</xdr:colOff>
      <xdr:row>6</xdr:row>
      <xdr:rowOff>164836</xdr:rowOff>
    </xdr:to>
    <xdr:sp macro="" textlink="">
      <xdr:nvSpPr>
        <xdr:cNvPr id="5" name="TextBox 4">
          <a:extLst>
            <a:ext uri="{FF2B5EF4-FFF2-40B4-BE49-F238E27FC236}">
              <a16:creationId xmlns:a16="http://schemas.microsoft.com/office/drawing/2014/main" id="{B920A16F-DA08-50AB-46C9-6C512332552A}"/>
            </a:ext>
          </a:extLst>
        </xdr:cNvPr>
        <xdr:cNvSpPr txBox="1"/>
      </xdr:nvSpPr>
      <xdr:spPr>
        <a:xfrm>
          <a:off x="707187" y="648363"/>
          <a:ext cx="1431760" cy="251736"/>
        </a:xfrm>
        <a:prstGeom prst="rect">
          <a:avLst/>
        </a:prstGeom>
        <a:solidFill>
          <a:schemeClr val="accent1"/>
        </a:solidFill>
        <a:ln w="2857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300" b="1">
              <a:ln w="3175">
                <a:noFill/>
              </a:ln>
              <a:solidFill>
                <a:sysClr val="windowText" lastClr="000000"/>
              </a:solidFill>
              <a:latin typeface="+mn-lt"/>
              <a:ea typeface="ADLaM Display" panose="020F0502020204030204" pitchFamily="2" charset="0"/>
              <a:cs typeface="ADLaM Display" panose="020F0502020204030204" pitchFamily="2" charset="0"/>
            </a:rPr>
            <a:t>Total</a:t>
          </a:r>
          <a:r>
            <a:rPr lang="en-US" sz="1300" b="1" baseline="0">
              <a:ln w="3175">
                <a:noFill/>
              </a:ln>
              <a:solidFill>
                <a:sysClr val="windowText" lastClr="000000"/>
              </a:solidFill>
              <a:latin typeface="+mn-lt"/>
              <a:ea typeface="ADLaM Display" panose="020F0502020204030204" pitchFamily="2" charset="0"/>
              <a:cs typeface="ADLaM Display" panose="020F0502020204030204" pitchFamily="2" charset="0"/>
            </a:rPr>
            <a:t> Members</a:t>
          </a:r>
          <a:endParaRPr lang="en-US" sz="1300" b="1">
            <a:ln w="3175">
              <a:noFill/>
            </a:ln>
            <a:solidFill>
              <a:sysClr val="windowText" lastClr="000000"/>
            </a:solidFill>
            <a:latin typeface="+mn-lt"/>
            <a:ea typeface="ADLaM Display" panose="020F0502020204030204" pitchFamily="2" charset="0"/>
            <a:cs typeface="ADLaM Display" panose="020F0502020204030204" pitchFamily="2" charset="0"/>
          </a:endParaRPr>
        </a:p>
      </xdr:txBody>
    </xdr:sp>
    <xdr:clientData/>
  </xdr:twoCellAnchor>
  <xdr:twoCellAnchor editAs="oneCell">
    <xdr:from>
      <xdr:col>6</xdr:col>
      <xdr:colOff>0</xdr:colOff>
      <xdr:row>5</xdr:row>
      <xdr:rowOff>55629</xdr:rowOff>
    </xdr:from>
    <xdr:to>
      <xdr:col>6</xdr:col>
      <xdr:colOff>280863</xdr:colOff>
      <xdr:row>7</xdr:row>
      <xdr:rowOff>167571</xdr:rowOff>
    </xdr:to>
    <xdr:pic>
      <xdr:nvPicPr>
        <xdr:cNvPr id="13" name="Graphic 12" descr="Group with solid fill">
          <a:extLst>
            <a:ext uri="{FF2B5EF4-FFF2-40B4-BE49-F238E27FC236}">
              <a16:creationId xmlns:a16="http://schemas.microsoft.com/office/drawing/2014/main" id="{95D3D129-59E6-3AB8-42CC-0BF895CACD8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51250" y="981671"/>
          <a:ext cx="280863" cy="482358"/>
        </a:xfrm>
        <a:prstGeom prst="rect">
          <a:avLst/>
        </a:prstGeom>
      </xdr:spPr>
    </xdr:pic>
    <xdr:clientData/>
  </xdr:twoCellAnchor>
  <xdr:twoCellAnchor>
    <xdr:from>
      <xdr:col>7</xdr:col>
      <xdr:colOff>12951</xdr:colOff>
      <xdr:row>5</xdr:row>
      <xdr:rowOff>12542</xdr:rowOff>
    </xdr:from>
    <xdr:to>
      <xdr:col>9</xdr:col>
      <xdr:colOff>386765</xdr:colOff>
      <xdr:row>9</xdr:row>
      <xdr:rowOff>77047</xdr:rowOff>
    </xdr:to>
    <xdr:sp macro="" textlink="'Pivot Data Sheet'!B76">
      <xdr:nvSpPr>
        <xdr:cNvPr id="14" name="Rectangle 13">
          <a:extLst>
            <a:ext uri="{FF2B5EF4-FFF2-40B4-BE49-F238E27FC236}">
              <a16:creationId xmlns:a16="http://schemas.microsoft.com/office/drawing/2014/main" id="{BFA436CF-DDB2-4CBD-9247-06E612943CEE}"/>
            </a:ext>
          </a:extLst>
        </xdr:cNvPr>
        <xdr:cNvSpPr/>
      </xdr:nvSpPr>
      <xdr:spPr>
        <a:xfrm>
          <a:off x="2462237" y="556828"/>
          <a:ext cx="1598457" cy="790219"/>
        </a:xfrm>
        <a:prstGeom prst="rect">
          <a:avLst/>
        </a:prstGeom>
        <a:solidFill>
          <a:schemeClr val="accent6">
            <a:lumMod val="50000"/>
          </a:schemeClr>
        </a:solidFill>
        <a:ln>
          <a:solidFill>
            <a:schemeClr val="accent6">
              <a:lumMod val="50000"/>
            </a:schemeClr>
          </a:solid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69850" h="69850" prst="divot"/>
          </a:sp3d>
        </a:bodyPr>
        <a:lstStyle/>
        <a:p>
          <a:pPr marL="0" indent="0" algn="ctr"/>
          <a:fld id="{21424E80-A496-4A42-9B8A-209F43FF5F72}" type="TxLink">
            <a:rPr lang="en-US" sz="2400" b="1" i="0" u="none" strike="noStrike">
              <a:ln w="3175">
                <a:noFill/>
              </a:ln>
              <a:solidFill>
                <a:schemeClr val="tx1"/>
              </a:solidFill>
              <a:latin typeface="Aptos Narrow"/>
              <a:ea typeface="+mn-ea"/>
              <a:cs typeface="+mn-cs"/>
            </a:rPr>
            <a:pPr marL="0" indent="0" algn="ctr"/>
            <a:t>50.5%</a:t>
          </a:fld>
          <a:endParaRPr lang="en-US" sz="2400" b="1" i="0" u="none" strike="noStrike">
            <a:ln w="3175">
              <a:noFill/>
            </a:ln>
            <a:solidFill>
              <a:schemeClr val="tx1"/>
            </a:solidFill>
            <a:latin typeface="Aptos Narrow"/>
            <a:ea typeface="+mn-ea"/>
            <a:cs typeface="+mn-cs"/>
          </a:endParaRPr>
        </a:p>
      </xdr:txBody>
    </xdr:sp>
    <xdr:clientData/>
  </xdr:twoCellAnchor>
  <xdr:twoCellAnchor>
    <xdr:from>
      <xdr:col>7</xdr:col>
      <xdr:colOff>95500</xdr:colOff>
      <xdr:row>5</xdr:row>
      <xdr:rowOff>94589</xdr:rowOff>
    </xdr:from>
    <xdr:to>
      <xdr:col>9</xdr:col>
      <xdr:colOff>307391</xdr:colOff>
      <xdr:row>6</xdr:row>
      <xdr:rowOff>162509</xdr:rowOff>
    </xdr:to>
    <xdr:sp macro="" textlink="">
      <xdr:nvSpPr>
        <xdr:cNvPr id="15" name="TextBox 14">
          <a:extLst>
            <a:ext uri="{FF2B5EF4-FFF2-40B4-BE49-F238E27FC236}">
              <a16:creationId xmlns:a16="http://schemas.microsoft.com/office/drawing/2014/main" id="{86C323D6-E3ED-4D8B-A9FC-84471A427673}"/>
            </a:ext>
          </a:extLst>
        </xdr:cNvPr>
        <xdr:cNvSpPr txBox="1"/>
      </xdr:nvSpPr>
      <xdr:spPr>
        <a:xfrm>
          <a:off x="2544786" y="638875"/>
          <a:ext cx="1436534" cy="249348"/>
        </a:xfrm>
        <a:prstGeom prst="rect">
          <a:avLst/>
        </a:prstGeom>
        <a:solidFill>
          <a:schemeClr val="accent1"/>
        </a:solidFill>
        <a:ln w="2857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300" b="1">
              <a:ln w="3175">
                <a:noFill/>
              </a:ln>
              <a:solidFill>
                <a:sysClr val="windowText" lastClr="000000"/>
              </a:solidFill>
              <a:latin typeface="+mn-lt"/>
              <a:ea typeface="ADLaM Display" panose="020F0502020204030204" pitchFamily="2" charset="0"/>
              <a:cs typeface="ADLaM Display" panose="020F0502020204030204" pitchFamily="2" charset="0"/>
            </a:rPr>
            <a:t>Subsidized (%)</a:t>
          </a:r>
        </a:p>
      </xdr:txBody>
    </xdr:sp>
    <xdr:clientData/>
  </xdr:twoCellAnchor>
  <xdr:twoCellAnchor>
    <xdr:from>
      <xdr:col>10</xdr:col>
      <xdr:colOff>21727</xdr:colOff>
      <xdr:row>5</xdr:row>
      <xdr:rowOff>21301</xdr:rowOff>
    </xdr:from>
    <xdr:to>
      <xdr:col>12</xdr:col>
      <xdr:colOff>395541</xdr:colOff>
      <xdr:row>9</xdr:row>
      <xdr:rowOff>85806</xdr:rowOff>
    </xdr:to>
    <xdr:sp macro="" textlink="'Pivot Data Sheet'!A80">
      <xdr:nvSpPr>
        <xdr:cNvPr id="16" name="Rectangle 15">
          <a:extLst>
            <a:ext uri="{FF2B5EF4-FFF2-40B4-BE49-F238E27FC236}">
              <a16:creationId xmlns:a16="http://schemas.microsoft.com/office/drawing/2014/main" id="{E941841E-4362-4A60-8A20-86F963D51241}"/>
            </a:ext>
          </a:extLst>
        </xdr:cNvPr>
        <xdr:cNvSpPr/>
      </xdr:nvSpPr>
      <xdr:spPr>
        <a:xfrm>
          <a:off x="4307977" y="565587"/>
          <a:ext cx="1598457" cy="790219"/>
        </a:xfrm>
        <a:prstGeom prst="rect">
          <a:avLst/>
        </a:prstGeom>
        <a:solidFill>
          <a:schemeClr val="accent6">
            <a:lumMod val="50000"/>
          </a:schemeClr>
        </a:solidFill>
        <a:ln>
          <a:solidFill>
            <a:schemeClr val="accent6">
              <a:lumMod val="50000"/>
            </a:schemeClr>
          </a:solid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69850" h="69850" prst="divot"/>
          </a:sp3d>
        </a:bodyPr>
        <a:lstStyle/>
        <a:p>
          <a:pPr marL="0" indent="0" algn="ctr"/>
          <a:fld id="{AB87F566-151C-41D4-A380-B2D080391A21}" type="TxLink">
            <a:rPr lang="en-US" sz="2400" b="1" i="0" u="none" strike="noStrike">
              <a:ln w="3175">
                <a:noFill/>
              </a:ln>
              <a:solidFill>
                <a:schemeClr val="tx1"/>
              </a:solidFill>
              <a:latin typeface="Aptos Narrow"/>
              <a:ea typeface="+mn-ea"/>
              <a:cs typeface="+mn-cs"/>
            </a:rPr>
            <a:pPr marL="0" indent="0" algn="ctr"/>
            <a:t>1142.6</a:t>
          </a:fld>
          <a:endParaRPr lang="en-US" sz="2400" b="1" i="0" u="none" strike="noStrike">
            <a:ln w="3175">
              <a:noFill/>
            </a:ln>
            <a:solidFill>
              <a:schemeClr val="tx1"/>
            </a:solidFill>
            <a:latin typeface="Aptos Narrow"/>
            <a:ea typeface="+mn-ea"/>
            <a:cs typeface="+mn-cs"/>
          </a:endParaRPr>
        </a:p>
      </xdr:txBody>
    </xdr:sp>
    <xdr:clientData/>
  </xdr:twoCellAnchor>
  <xdr:twoCellAnchor>
    <xdr:from>
      <xdr:col>10</xdr:col>
      <xdr:colOff>104276</xdr:colOff>
      <xdr:row>5</xdr:row>
      <xdr:rowOff>103348</xdr:rowOff>
    </xdr:from>
    <xdr:to>
      <xdr:col>12</xdr:col>
      <xdr:colOff>316167</xdr:colOff>
      <xdr:row>6</xdr:row>
      <xdr:rowOff>171268</xdr:rowOff>
    </xdr:to>
    <xdr:sp macro="" textlink="">
      <xdr:nvSpPr>
        <xdr:cNvPr id="17" name="TextBox 16">
          <a:extLst>
            <a:ext uri="{FF2B5EF4-FFF2-40B4-BE49-F238E27FC236}">
              <a16:creationId xmlns:a16="http://schemas.microsoft.com/office/drawing/2014/main" id="{001212BC-0505-4EED-8737-FBE21FBA96CC}"/>
            </a:ext>
          </a:extLst>
        </xdr:cNvPr>
        <xdr:cNvSpPr txBox="1"/>
      </xdr:nvSpPr>
      <xdr:spPr>
        <a:xfrm>
          <a:off x="4390526" y="647634"/>
          <a:ext cx="1436534" cy="249348"/>
        </a:xfrm>
        <a:prstGeom prst="rect">
          <a:avLst/>
        </a:prstGeom>
        <a:solidFill>
          <a:schemeClr val="accent1"/>
        </a:solidFill>
        <a:ln w="2857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300" b="1">
              <a:ln w="3175">
                <a:noFill/>
              </a:ln>
              <a:solidFill>
                <a:sysClr val="windowText" lastClr="000000"/>
              </a:solidFill>
              <a:latin typeface="+mn-lt"/>
              <a:ea typeface="ADLaM Display" panose="020F0502020204030204" pitchFamily="2" charset="0"/>
              <a:cs typeface="ADLaM Display" panose="020F0502020204030204" pitchFamily="2" charset="0"/>
            </a:rPr>
            <a:t>Avg Contribution</a:t>
          </a:r>
        </a:p>
      </xdr:txBody>
    </xdr:sp>
    <xdr:clientData/>
  </xdr:twoCellAnchor>
  <xdr:twoCellAnchor>
    <xdr:from>
      <xdr:col>13</xdr:col>
      <xdr:colOff>22930</xdr:colOff>
      <xdr:row>5</xdr:row>
      <xdr:rowOff>22517</xdr:rowOff>
    </xdr:from>
    <xdr:to>
      <xdr:col>15</xdr:col>
      <xdr:colOff>396744</xdr:colOff>
      <xdr:row>9</xdr:row>
      <xdr:rowOff>87022</xdr:rowOff>
    </xdr:to>
    <xdr:sp macro="" textlink="'Pivot Data Sheet'!C85">
      <xdr:nvSpPr>
        <xdr:cNvPr id="18" name="Rectangle 17">
          <a:extLst>
            <a:ext uri="{FF2B5EF4-FFF2-40B4-BE49-F238E27FC236}">
              <a16:creationId xmlns:a16="http://schemas.microsoft.com/office/drawing/2014/main" id="{51F6296D-3098-4BB2-9978-F578C6933848}"/>
            </a:ext>
          </a:extLst>
        </xdr:cNvPr>
        <xdr:cNvSpPr/>
      </xdr:nvSpPr>
      <xdr:spPr>
        <a:xfrm>
          <a:off x="6146144" y="566803"/>
          <a:ext cx="1598457" cy="790219"/>
        </a:xfrm>
        <a:prstGeom prst="rect">
          <a:avLst/>
        </a:prstGeom>
        <a:solidFill>
          <a:schemeClr val="accent6">
            <a:lumMod val="50000"/>
          </a:schemeClr>
        </a:solidFill>
        <a:ln>
          <a:solidFill>
            <a:schemeClr val="accent6">
              <a:lumMod val="50000"/>
            </a:schemeClr>
          </a:solid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69850" h="69850" prst="divot"/>
          </a:sp3d>
        </a:bodyPr>
        <a:lstStyle/>
        <a:p>
          <a:pPr marL="0" indent="0" algn="ctr"/>
          <a:fld id="{C17AE0D7-64D5-467F-A40D-70FB2807AE38}" type="TxLink">
            <a:rPr lang="en-US" sz="2400" b="1" i="0" u="none" strike="noStrike">
              <a:ln w="3175">
                <a:noFill/>
              </a:ln>
              <a:solidFill>
                <a:schemeClr val="tx1"/>
              </a:solidFill>
              <a:latin typeface="Aptos Narrow"/>
              <a:ea typeface="+mn-ea"/>
              <a:cs typeface="+mn-cs"/>
            </a:rPr>
            <a:pPr marL="0" indent="0" algn="ctr"/>
            <a:t>160</a:t>
          </a:fld>
          <a:endParaRPr lang="en-US" sz="2400" b="1" i="0" u="none" strike="noStrike">
            <a:ln w="3175">
              <a:noFill/>
            </a:ln>
            <a:solidFill>
              <a:schemeClr val="tx1"/>
            </a:solidFill>
            <a:latin typeface="Aptos Narrow"/>
            <a:ea typeface="+mn-ea"/>
            <a:cs typeface="+mn-cs"/>
          </a:endParaRPr>
        </a:p>
      </xdr:txBody>
    </xdr:sp>
    <xdr:clientData/>
  </xdr:twoCellAnchor>
  <xdr:twoCellAnchor>
    <xdr:from>
      <xdr:col>13</xdr:col>
      <xdr:colOff>105479</xdr:colOff>
      <xdr:row>5</xdr:row>
      <xdr:rowOff>104564</xdr:rowOff>
    </xdr:from>
    <xdr:to>
      <xdr:col>15</xdr:col>
      <xdr:colOff>317370</xdr:colOff>
      <xdr:row>6</xdr:row>
      <xdr:rowOff>172484</xdr:rowOff>
    </xdr:to>
    <xdr:sp macro="" textlink="">
      <xdr:nvSpPr>
        <xdr:cNvPr id="19" name="TextBox 18">
          <a:extLst>
            <a:ext uri="{FF2B5EF4-FFF2-40B4-BE49-F238E27FC236}">
              <a16:creationId xmlns:a16="http://schemas.microsoft.com/office/drawing/2014/main" id="{C291A57C-B2AD-4A0A-8011-AB36D363BD09}"/>
            </a:ext>
          </a:extLst>
        </xdr:cNvPr>
        <xdr:cNvSpPr txBox="1"/>
      </xdr:nvSpPr>
      <xdr:spPr>
        <a:xfrm>
          <a:off x="6228693" y="648850"/>
          <a:ext cx="1436534" cy="249348"/>
        </a:xfrm>
        <a:prstGeom prst="rect">
          <a:avLst/>
        </a:prstGeom>
        <a:solidFill>
          <a:schemeClr val="accent1"/>
        </a:solidFill>
        <a:ln w="2857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300" b="1">
              <a:ln w="3175">
                <a:noFill/>
              </a:ln>
              <a:solidFill>
                <a:sysClr val="windowText" lastClr="000000"/>
              </a:solidFill>
              <a:latin typeface="+mn-lt"/>
              <a:ea typeface="ADLaM Display" panose="020F0502020204030204" pitchFamily="2" charset="0"/>
              <a:cs typeface="ADLaM Display" panose="020F0502020204030204" pitchFamily="2" charset="0"/>
            </a:rPr>
            <a:t>Avg Utilization</a:t>
          </a:r>
        </a:p>
      </xdr:txBody>
    </xdr:sp>
    <xdr:clientData/>
  </xdr:twoCellAnchor>
  <xdr:twoCellAnchor>
    <xdr:from>
      <xdr:col>13</xdr:col>
      <xdr:colOff>24137</xdr:colOff>
      <xdr:row>10</xdr:row>
      <xdr:rowOff>129559</xdr:rowOff>
    </xdr:from>
    <xdr:to>
      <xdr:col>15</xdr:col>
      <xdr:colOff>397951</xdr:colOff>
      <xdr:row>15</xdr:row>
      <xdr:rowOff>12636</xdr:rowOff>
    </xdr:to>
    <xdr:sp macro="" textlink="'Pivot Data Sheet'!B91">
      <xdr:nvSpPr>
        <xdr:cNvPr id="20" name="Rectangle 19">
          <a:extLst>
            <a:ext uri="{FF2B5EF4-FFF2-40B4-BE49-F238E27FC236}">
              <a16:creationId xmlns:a16="http://schemas.microsoft.com/office/drawing/2014/main" id="{A1A832E0-34A9-4BBE-A94E-AF909803116D}"/>
            </a:ext>
          </a:extLst>
        </xdr:cNvPr>
        <xdr:cNvSpPr/>
      </xdr:nvSpPr>
      <xdr:spPr>
        <a:xfrm>
          <a:off x="6147351" y="1580988"/>
          <a:ext cx="1598457" cy="790219"/>
        </a:xfrm>
        <a:prstGeom prst="rect">
          <a:avLst/>
        </a:prstGeom>
        <a:solidFill>
          <a:schemeClr val="accent6">
            <a:lumMod val="50000"/>
          </a:schemeClr>
        </a:solidFill>
        <a:ln>
          <a:solidFill>
            <a:schemeClr val="accent6">
              <a:lumMod val="50000"/>
            </a:schemeClr>
          </a:solid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69850" h="69850" prst="divot"/>
          </a:sp3d>
        </a:bodyPr>
        <a:lstStyle/>
        <a:p>
          <a:pPr marL="0" indent="0" algn="ctr"/>
          <a:fld id="{DF02F615-83D3-4EDC-8279-435949FA5E8A}" type="TxLink">
            <a:rPr lang="en-US" sz="2400" b="1" i="0" u="none" strike="noStrike">
              <a:ln w="3175">
                <a:noFill/>
              </a:ln>
              <a:solidFill>
                <a:schemeClr val="tx1"/>
              </a:solidFill>
              <a:latin typeface="Aptos Narrow"/>
              <a:ea typeface="+mn-ea"/>
              <a:cs typeface="+mn-cs"/>
            </a:rPr>
            <a:pPr marL="0" indent="0" algn="ctr"/>
            <a:t>32.83%</a:t>
          </a:fld>
          <a:endParaRPr lang="en-US" sz="2400" b="1" i="0" u="none" strike="noStrike">
            <a:ln w="3175">
              <a:noFill/>
            </a:ln>
            <a:solidFill>
              <a:schemeClr val="tx1"/>
            </a:solidFill>
            <a:latin typeface="Aptos Narrow"/>
            <a:ea typeface="+mn-ea"/>
            <a:cs typeface="+mn-cs"/>
          </a:endParaRPr>
        </a:p>
      </xdr:txBody>
    </xdr:sp>
    <xdr:clientData/>
  </xdr:twoCellAnchor>
  <xdr:twoCellAnchor>
    <xdr:from>
      <xdr:col>13</xdr:col>
      <xdr:colOff>106686</xdr:colOff>
      <xdr:row>11</xdr:row>
      <xdr:rowOff>30178</xdr:rowOff>
    </xdr:from>
    <xdr:to>
      <xdr:col>15</xdr:col>
      <xdr:colOff>318577</xdr:colOff>
      <xdr:row>12</xdr:row>
      <xdr:rowOff>98097</xdr:rowOff>
    </xdr:to>
    <xdr:sp macro="" textlink="">
      <xdr:nvSpPr>
        <xdr:cNvPr id="21" name="TextBox 20">
          <a:extLst>
            <a:ext uri="{FF2B5EF4-FFF2-40B4-BE49-F238E27FC236}">
              <a16:creationId xmlns:a16="http://schemas.microsoft.com/office/drawing/2014/main" id="{45384B78-E6FA-46A5-A634-A56E970BEF4D}"/>
            </a:ext>
          </a:extLst>
        </xdr:cNvPr>
        <xdr:cNvSpPr txBox="1"/>
      </xdr:nvSpPr>
      <xdr:spPr>
        <a:xfrm>
          <a:off x="6229900" y="1663035"/>
          <a:ext cx="1436534" cy="249348"/>
        </a:xfrm>
        <a:prstGeom prst="rect">
          <a:avLst/>
        </a:prstGeom>
        <a:solidFill>
          <a:schemeClr val="accent1"/>
        </a:solidFill>
        <a:ln w="2857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350" b="1">
              <a:ln w="3175">
                <a:noFill/>
              </a:ln>
              <a:solidFill>
                <a:sysClr val="windowText" lastClr="000000"/>
              </a:solidFill>
              <a:latin typeface="+mn-lt"/>
              <a:ea typeface="ADLaM Display" panose="020F0502020204030204" pitchFamily="2" charset="0"/>
              <a:cs typeface="ADLaM Display" panose="020F0502020204030204" pitchFamily="2" charset="0"/>
            </a:rPr>
            <a:t>Approval Rate</a:t>
          </a:r>
        </a:p>
      </xdr:txBody>
    </xdr:sp>
    <xdr:clientData/>
  </xdr:twoCellAnchor>
  <xdr:twoCellAnchor editAs="oneCell">
    <xdr:from>
      <xdr:col>2</xdr:col>
      <xdr:colOff>7559</xdr:colOff>
      <xdr:row>10</xdr:row>
      <xdr:rowOff>90714</xdr:rowOff>
    </xdr:from>
    <xdr:to>
      <xdr:col>12</xdr:col>
      <xdr:colOff>514050</xdr:colOff>
      <xdr:row>12</xdr:row>
      <xdr:rowOff>68036</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FB183F22-9207-4880-8E04-FA4188861C1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4642" y="1942797"/>
              <a:ext cx="6591908" cy="347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7559</xdr:colOff>
      <xdr:row>13</xdr:row>
      <xdr:rowOff>60476</xdr:rowOff>
    </xdr:from>
    <xdr:to>
      <xdr:col>12</xdr:col>
      <xdr:colOff>521607</xdr:colOff>
      <xdr:row>15</xdr:row>
      <xdr:rowOff>30237</xdr:rowOff>
    </xdr:to>
    <mc:AlternateContent xmlns:mc="http://schemas.openxmlformats.org/markup-compatibility/2006" xmlns:a14="http://schemas.microsoft.com/office/drawing/2010/main">
      <mc:Choice Requires="a14">
        <xdr:graphicFrame macro="">
          <xdr:nvGraphicFramePr>
            <xdr:cNvPr id="25" name="level">
              <a:extLst>
                <a:ext uri="{FF2B5EF4-FFF2-40B4-BE49-F238E27FC236}">
                  <a16:creationId xmlns:a16="http://schemas.microsoft.com/office/drawing/2014/main" id="{9306DE3B-E4BE-496D-BBC1-B0E6BD2FF3C7}"/>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1224642" y="2468184"/>
              <a:ext cx="6599465" cy="340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7559</xdr:colOff>
      <xdr:row>5</xdr:row>
      <xdr:rowOff>7558</xdr:rowOff>
    </xdr:from>
    <xdr:to>
      <xdr:col>3</xdr:col>
      <xdr:colOff>492518</xdr:colOff>
      <xdr:row>9</xdr:row>
      <xdr:rowOff>104804</xdr:rowOff>
    </xdr:to>
    <mc:AlternateContent xmlns:mc="http://schemas.openxmlformats.org/markup-compatibility/2006" xmlns:a14="http://schemas.microsoft.com/office/drawing/2010/main">
      <mc:Choice Requires="a14">
        <xdr:graphicFrame macro="">
          <xdr:nvGraphicFramePr>
            <xdr:cNvPr id="27" name="gender">
              <a:extLst>
                <a:ext uri="{FF2B5EF4-FFF2-40B4-BE49-F238E27FC236}">
                  <a16:creationId xmlns:a16="http://schemas.microsoft.com/office/drawing/2014/main" id="{989D68BE-8841-4CF1-856B-474557E798C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24642" y="933600"/>
              <a:ext cx="1093501" cy="838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521606</xdr:colOff>
      <xdr:row>2</xdr:row>
      <xdr:rowOff>52914</xdr:rowOff>
    </xdr:from>
    <xdr:to>
      <xdr:col>20</xdr:col>
      <xdr:colOff>597200</xdr:colOff>
      <xdr:row>4</xdr:row>
      <xdr:rowOff>45356</xdr:rowOff>
    </xdr:to>
    <mc:AlternateContent xmlns:mc="http://schemas.openxmlformats.org/markup-compatibility/2006" xmlns:a14="http://schemas.microsoft.com/office/drawing/2010/main">
      <mc:Choice Requires="a14">
        <xdr:graphicFrame macro="">
          <xdr:nvGraphicFramePr>
            <xdr:cNvPr id="28" name="claim_date (Year)">
              <a:extLst>
                <a:ext uri="{FF2B5EF4-FFF2-40B4-BE49-F238E27FC236}">
                  <a16:creationId xmlns:a16="http://schemas.microsoft.com/office/drawing/2014/main" id="{CB3F331A-BEDF-472E-A5B1-A5B2BC5703C9}"/>
                </a:ext>
              </a:extLst>
            </xdr:cNvPr>
            <xdr:cNvGraphicFramePr/>
          </xdr:nvGraphicFramePr>
          <xdr:xfrm>
            <a:off x="0" y="0"/>
            <a:ext cx="0" cy="0"/>
          </xdr:xfrm>
          <a:graphic>
            <a:graphicData uri="http://schemas.microsoft.com/office/drawing/2010/slicer">
              <sle:slicer xmlns:sle="http://schemas.microsoft.com/office/drawing/2010/slicer" name="claim_date (Year)"/>
            </a:graphicData>
          </a:graphic>
        </xdr:graphicFrame>
      </mc:Choice>
      <mc:Fallback xmlns="">
        <xdr:sp macro="" textlink="">
          <xdr:nvSpPr>
            <xdr:cNvPr id="0" name=""/>
            <xdr:cNvSpPr>
              <a:spLocks noTextEdit="1"/>
            </xdr:cNvSpPr>
          </xdr:nvSpPr>
          <xdr:spPr>
            <a:xfrm>
              <a:off x="9649731" y="423331"/>
              <a:ext cx="3118302" cy="362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514048</xdr:colOff>
      <xdr:row>5</xdr:row>
      <xdr:rowOff>0</xdr:rowOff>
    </xdr:from>
    <xdr:to>
      <xdr:col>20</xdr:col>
      <xdr:colOff>604761</xdr:colOff>
      <xdr:row>15</xdr:row>
      <xdr:rowOff>15119</xdr:rowOff>
    </xdr:to>
    <xdr:graphicFrame macro="">
      <xdr:nvGraphicFramePr>
        <xdr:cNvPr id="30" name="Chart 29">
          <a:extLst>
            <a:ext uri="{FF2B5EF4-FFF2-40B4-BE49-F238E27FC236}">
              <a16:creationId xmlns:a16="http://schemas.microsoft.com/office/drawing/2014/main" id="{2FFBC3CC-CC04-45A9-B0EE-A41EE6372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7560</xdr:colOff>
      <xdr:row>9</xdr:row>
      <xdr:rowOff>173869</xdr:rowOff>
    </xdr:from>
    <xdr:to>
      <xdr:col>15</xdr:col>
      <xdr:colOff>408216</xdr:colOff>
      <xdr:row>9</xdr:row>
      <xdr:rowOff>173869</xdr:rowOff>
    </xdr:to>
    <xdr:cxnSp macro="">
      <xdr:nvCxnSpPr>
        <xdr:cNvPr id="32" name="Straight Connector 31">
          <a:extLst>
            <a:ext uri="{FF2B5EF4-FFF2-40B4-BE49-F238E27FC236}">
              <a16:creationId xmlns:a16="http://schemas.microsoft.com/office/drawing/2014/main" id="{AD4A06B0-8284-DA71-63FF-D2936B80EE44}"/>
            </a:ext>
          </a:extLst>
        </xdr:cNvPr>
        <xdr:cNvCxnSpPr/>
      </xdr:nvCxnSpPr>
      <xdr:spPr>
        <a:xfrm>
          <a:off x="1232203" y="1806726"/>
          <a:ext cx="8360834" cy="0"/>
        </a:xfrm>
        <a:prstGeom prst="line">
          <a:avLst/>
        </a:prstGeom>
        <a:ln w="38100">
          <a:solidFill>
            <a:schemeClr val="tx1"/>
          </a:solidFill>
        </a:ln>
        <a:effectLst>
          <a:reflection blurRad="6350" stA="52000" endA="300" endPos="35000" dir="5400000" sy="-100000" algn="bl" rotWithShape="0"/>
        </a:effectLst>
        <a:scene3d>
          <a:camera prst="orthographicFront"/>
          <a:lightRig rig="threePt" dir="t"/>
        </a:scene3d>
        <a:sp3d>
          <a:bevelT prst="relaxedInset"/>
        </a:sp3d>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8763</xdr:colOff>
      <xdr:row>12</xdr:row>
      <xdr:rowOff>152403</xdr:rowOff>
    </xdr:from>
    <xdr:to>
      <xdr:col>12</xdr:col>
      <xdr:colOff>514048</xdr:colOff>
      <xdr:row>12</xdr:row>
      <xdr:rowOff>152403</xdr:rowOff>
    </xdr:to>
    <xdr:cxnSp macro="">
      <xdr:nvCxnSpPr>
        <xdr:cNvPr id="33" name="Straight Connector 32">
          <a:extLst>
            <a:ext uri="{FF2B5EF4-FFF2-40B4-BE49-F238E27FC236}">
              <a16:creationId xmlns:a16="http://schemas.microsoft.com/office/drawing/2014/main" id="{7E49924C-1FAB-4960-80DB-08E8BF96BE13}"/>
            </a:ext>
          </a:extLst>
        </xdr:cNvPr>
        <xdr:cNvCxnSpPr/>
      </xdr:nvCxnSpPr>
      <xdr:spPr>
        <a:xfrm>
          <a:off x="1233406" y="2329546"/>
          <a:ext cx="6628499" cy="0"/>
        </a:xfrm>
        <a:prstGeom prst="line">
          <a:avLst/>
        </a:prstGeom>
        <a:ln w="38100">
          <a:solidFill>
            <a:schemeClr val="tx1"/>
          </a:solidFill>
        </a:ln>
        <a:effectLst>
          <a:reflection blurRad="6350" stA="52000" endA="300" endPos="35000" dir="5400000" sy="-100000" algn="bl" rotWithShape="0"/>
        </a:effectLst>
        <a:scene3d>
          <a:camera prst="orthographicFront"/>
          <a:lightRig rig="threePt" dir="t"/>
        </a:scene3d>
        <a:sp3d>
          <a:bevelT prst="relaxedInset"/>
        </a:sp3d>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485069</xdr:colOff>
      <xdr:row>1</xdr:row>
      <xdr:rowOff>173863</xdr:rowOff>
    </xdr:from>
    <xdr:to>
      <xdr:col>15</xdr:col>
      <xdr:colOff>458611</xdr:colOff>
      <xdr:row>5</xdr:row>
      <xdr:rowOff>26458</xdr:rowOff>
    </xdr:to>
    <xdr:sp macro="" textlink="">
      <xdr:nvSpPr>
        <xdr:cNvPr id="36" name="TextBox 35">
          <a:extLst>
            <a:ext uri="{FF2B5EF4-FFF2-40B4-BE49-F238E27FC236}">
              <a16:creationId xmlns:a16="http://schemas.microsoft.com/office/drawing/2014/main" id="{CB1C091D-E71D-5DF2-E585-8AFA2F715E33}"/>
            </a:ext>
          </a:extLst>
        </xdr:cNvPr>
        <xdr:cNvSpPr txBox="1"/>
      </xdr:nvSpPr>
      <xdr:spPr>
        <a:xfrm>
          <a:off x="2919236" y="359071"/>
          <a:ext cx="6667500" cy="593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900" b="1" u="sng">
              <a:solidFill>
                <a:schemeClr val="accent1"/>
              </a:solidFill>
              <a:latin typeface="ADLaM Display" panose="02010000000000000000" pitchFamily="2" charset="0"/>
              <a:ea typeface="ADLaM Display" panose="02010000000000000000" pitchFamily="2" charset="0"/>
              <a:cs typeface="ADLaM Display" panose="02010000000000000000" pitchFamily="2" charset="0"/>
            </a:rPr>
            <a:t>SOCIAL</a:t>
          </a:r>
          <a:r>
            <a:rPr lang="en-US" sz="1900" b="1" u="sng" baseline="0">
              <a:solidFill>
                <a:schemeClr val="accent1"/>
              </a:solidFill>
              <a:latin typeface="ADLaM Display" panose="02010000000000000000" pitchFamily="2" charset="0"/>
              <a:ea typeface="ADLaM Display" panose="02010000000000000000" pitchFamily="2" charset="0"/>
              <a:cs typeface="ADLaM Display" panose="02010000000000000000" pitchFamily="2" charset="0"/>
            </a:rPr>
            <a:t> HEALTH INSURANCE FUNDING MODEL ANALYSIS</a:t>
          </a:r>
          <a:endParaRPr lang="en-US" sz="1900" b="1" u="sng">
            <a:solidFill>
              <a:schemeClr val="accent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13</xdr:col>
      <xdr:colOff>37797</xdr:colOff>
      <xdr:row>16</xdr:row>
      <xdr:rowOff>52914</xdr:rowOff>
    </xdr:from>
    <xdr:to>
      <xdr:col>21</xdr:col>
      <xdr:colOff>0</xdr:colOff>
      <xdr:row>25</xdr:row>
      <xdr:rowOff>113392</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1E7AC1A9-A415-44FF-B458-902C70D895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962597" y="2999314"/>
              <a:ext cx="4839003" cy="17178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5669</xdr:colOff>
      <xdr:row>16</xdr:row>
      <xdr:rowOff>45359</xdr:rowOff>
    </xdr:from>
    <xdr:to>
      <xdr:col>7</xdr:col>
      <xdr:colOff>506488</xdr:colOff>
      <xdr:row>25</xdr:row>
      <xdr:rowOff>130328</xdr:rowOff>
    </xdr:to>
    <xdr:graphicFrame macro="">
      <xdr:nvGraphicFramePr>
        <xdr:cNvPr id="42" name="Chart 41">
          <a:extLst>
            <a:ext uri="{FF2B5EF4-FFF2-40B4-BE49-F238E27FC236}">
              <a16:creationId xmlns:a16="http://schemas.microsoft.com/office/drawing/2014/main" id="{2D9EE3B6-D5A8-4D15-AF22-CA1F64AAD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45357</xdr:colOff>
      <xdr:row>25</xdr:row>
      <xdr:rowOff>185207</xdr:rowOff>
    </xdr:from>
    <xdr:to>
      <xdr:col>21</xdr:col>
      <xdr:colOff>5669</xdr:colOff>
      <xdr:row>41</xdr:row>
      <xdr:rowOff>170090</xdr:rowOff>
    </xdr:to>
    <xdr:graphicFrame macro="">
      <xdr:nvGraphicFramePr>
        <xdr:cNvPr id="43" name="Chart 42">
          <a:extLst>
            <a:ext uri="{FF2B5EF4-FFF2-40B4-BE49-F238E27FC236}">
              <a16:creationId xmlns:a16="http://schemas.microsoft.com/office/drawing/2014/main" id="{10A444D3-4B8B-409E-A531-2C29FF7AD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574524</xdr:colOff>
      <xdr:row>16</xdr:row>
      <xdr:rowOff>52917</xdr:rowOff>
    </xdr:from>
    <xdr:to>
      <xdr:col>12</xdr:col>
      <xdr:colOff>597203</xdr:colOff>
      <xdr:row>27</xdr:row>
      <xdr:rowOff>151191</xdr:rowOff>
    </xdr:to>
    <xdr:graphicFrame macro="">
      <xdr:nvGraphicFramePr>
        <xdr:cNvPr id="44" name="Chart 43">
          <a:extLst>
            <a:ext uri="{FF2B5EF4-FFF2-40B4-BE49-F238E27FC236}">
              <a16:creationId xmlns:a16="http://schemas.microsoft.com/office/drawing/2014/main" id="{5E50187A-EC0B-413B-85A1-70BF4B30D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574524</xdr:colOff>
      <xdr:row>28</xdr:row>
      <xdr:rowOff>7559</xdr:rowOff>
    </xdr:from>
    <xdr:to>
      <xdr:col>12</xdr:col>
      <xdr:colOff>604762</xdr:colOff>
      <xdr:row>41</xdr:row>
      <xdr:rowOff>166309</xdr:rowOff>
    </xdr:to>
    <xdr:graphicFrame macro="">
      <xdr:nvGraphicFramePr>
        <xdr:cNvPr id="47" name="Chart 46">
          <a:extLst>
            <a:ext uri="{FF2B5EF4-FFF2-40B4-BE49-F238E27FC236}">
              <a16:creationId xmlns:a16="http://schemas.microsoft.com/office/drawing/2014/main" id="{111E88BD-C326-46AA-A6B3-223078CC2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11339</xdr:colOff>
      <xdr:row>26</xdr:row>
      <xdr:rowOff>15120</xdr:rowOff>
    </xdr:from>
    <xdr:to>
      <xdr:col>7</xdr:col>
      <xdr:colOff>506488</xdr:colOff>
      <xdr:row>41</xdr:row>
      <xdr:rowOff>173869</xdr:rowOff>
    </xdr:to>
    <xdr:graphicFrame macro="">
      <xdr:nvGraphicFramePr>
        <xdr:cNvPr id="48" name="Chart 47">
          <a:extLst>
            <a:ext uri="{FF2B5EF4-FFF2-40B4-BE49-F238E27FC236}">
              <a16:creationId xmlns:a16="http://schemas.microsoft.com/office/drawing/2014/main" id="{058FE76F-94CA-4781-AE77-79A6191CF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546811</xdr:colOff>
      <xdr:row>1</xdr:row>
      <xdr:rowOff>132290</xdr:rowOff>
    </xdr:from>
    <xdr:to>
      <xdr:col>4</xdr:col>
      <xdr:colOff>502714</xdr:colOff>
      <xdr:row>4</xdr:row>
      <xdr:rowOff>176387</xdr:rowOff>
    </xdr:to>
    <xdr:pic>
      <xdr:nvPicPr>
        <xdr:cNvPr id="4" name="Picture 3">
          <a:extLst>
            <a:ext uri="{FF2B5EF4-FFF2-40B4-BE49-F238E27FC236}">
              <a16:creationId xmlns:a16="http://schemas.microsoft.com/office/drawing/2014/main" id="{6B309844-E1E1-9809-1C80-00E8B35077BB}"/>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6217" t="30688" r="15541" b="33333"/>
        <a:stretch/>
      </xdr:blipFill>
      <xdr:spPr>
        <a:xfrm>
          <a:off x="1155353" y="317498"/>
          <a:ext cx="1781528" cy="599722"/>
        </a:xfrm>
        <a:prstGeom prst="rect">
          <a:avLst/>
        </a:prstGeom>
      </xdr:spPr>
    </xdr:pic>
    <xdr:clientData/>
  </xdr:twoCellAnchor>
  <xdr:twoCellAnchor>
    <xdr:from>
      <xdr:col>4</xdr:col>
      <xdr:colOff>246947</xdr:colOff>
      <xdr:row>2</xdr:row>
      <xdr:rowOff>114652</xdr:rowOff>
    </xdr:from>
    <xdr:to>
      <xdr:col>4</xdr:col>
      <xdr:colOff>582086</xdr:colOff>
      <xdr:row>4</xdr:row>
      <xdr:rowOff>105834</xdr:rowOff>
    </xdr:to>
    <xdr:cxnSp macro="">
      <xdr:nvCxnSpPr>
        <xdr:cNvPr id="7" name="Straight Connector 6">
          <a:extLst>
            <a:ext uri="{FF2B5EF4-FFF2-40B4-BE49-F238E27FC236}">
              <a16:creationId xmlns:a16="http://schemas.microsoft.com/office/drawing/2014/main" id="{80E4CB17-B3F4-74A6-6E71-2AF2B7FA1F1E}"/>
            </a:ext>
          </a:extLst>
        </xdr:cNvPr>
        <xdr:cNvCxnSpPr/>
      </xdr:nvCxnSpPr>
      <xdr:spPr>
        <a:xfrm flipH="1">
          <a:off x="2681114" y="485069"/>
          <a:ext cx="335139" cy="361598"/>
        </a:xfrm>
        <a:prstGeom prst="line">
          <a:avLst/>
        </a:prstGeom>
        <a:ln w="28575">
          <a:headEnd type="oval" w="med" len="med"/>
          <a:tailEnd type="oval" w="med" len="med"/>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12</xdr:col>
      <xdr:colOff>52915</xdr:colOff>
      <xdr:row>5</xdr:row>
      <xdr:rowOff>149930</xdr:rowOff>
    </xdr:from>
    <xdr:to>
      <xdr:col>12</xdr:col>
      <xdr:colOff>317498</xdr:colOff>
      <xdr:row>7</xdr:row>
      <xdr:rowOff>121536</xdr:rowOff>
    </xdr:to>
    <xdr:pic>
      <xdr:nvPicPr>
        <xdr:cNvPr id="11" name="Picture 10">
          <a:extLst>
            <a:ext uri="{FF2B5EF4-FFF2-40B4-BE49-F238E27FC236}">
              <a16:creationId xmlns:a16="http://schemas.microsoft.com/office/drawing/2014/main" id="{AE176F9F-516B-2340-FE89-E1FC3EAA3B2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55415" y="1075972"/>
          <a:ext cx="264583" cy="342022"/>
        </a:xfrm>
        <a:prstGeom prst="rect">
          <a:avLst/>
        </a:prstGeom>
      </xdr:spPr>
    </xdr:pic>
    <xdr:clientData/>
  </xdr:twoCellAnchor>
  <xdr:twoCellAnchor editAs="oneCell">
    <xdr:from>
      <xdr:col>14</xdr:col>
      <xdr:colOff>590550</xdr:colOff>
      <xdr:row>11</xdr:row>
      <xdr:rowOff>79022</xdr:rowOff>
    </xdr:from>
    <xdr:to>
      <xdr:col>15</xdr:col>
      <xdr:colOff>264582</xdr:colOff>
      <xdr:row>12</xdr:row>
      <xdr:rowOff>176388</xdr:rowOff>
    </xdr:to>
    <xdr:pic>
      <xdr:nvPicPr>
        <xdr:cNvPr id="22" name="Picture 21">
          <a:extLst>
            <a:ext uri="{FF2B5EF4-FFF2-40B4-BE49-F238E27FC236}">
              <a16:creationId xmlns:a16="http://schemas.microsoft.com/office/drawing/2014/main" id="{7F63AF84-F153-5A54-6E47-E6F79105AAF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110133" y="2116314"/>
          <a:ext cx="282574" cy="282574"/>
        </a:xfrm>
        <a:prstGeom prst="rect">
          <a:avLst/>
        </a:prstGeom>
      </xdr:spPr>
    </xdr:pic>
    <xdr:clientData/>
  </xdr:twoCellAnchor>
  <xdr:twoCellAnchor editAs="oneCell">
    <xdr:from>
      <xdr:col>14</xdr:col>
      <xdr:colOff>520346</xdr:colOff>
      <xdr:row>5</xdr:row>
      <xdr:rowOff>123475</xdr:rowOff>
    </xdr:from>
    <xdr:to>
      <xdr:col>15</xdr:col>
      <xdr:colOff>317495</xdr:colOff>
      <xdr:row>7</xdr:row>
      <xdr:rowOff>158750</xdr:rowOff>
    </xdr:to>
    <xdr:pic>
      <xdr:nvPicPr>
        <xdr:cNvPr id="26" name="Picture 25">
          <a:extLst>
            <a:ext uri="{FF2B5EF4-FFF2-40B4-BE49-F238E27FC236}">
              <a16:creationId xmlns:a16="http://schemas.microsoft.com/office/drawing/2014/main" id="{C8ED1CE1-1675-7EE4-91CE-A88CD80ABE6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039929" y="1049517"/>
          <a:ext cx="405691" cy="405691"/>
        </a:xfrm>
        <a:prstGeom prst="rect">
          <a:avLst/>
        </a:prstGeom>
      </xdr:spPr>
    </xdr:pic>
    <xdr:clientData/>
  </xdr:twoCellAnchor>
  <xdr:twoCellAnchor editAs="oneCell">
    <xdr:from>
      <xdr:col>8</xdr:col>
      <xdr:colOff>555621</xdr:colOff>
      <xdr:row>5</xdr:row>
      <xdr:rowOff>132293</xdr:rowOff>
    </xdr:from>
    <xdr:to>
      <xdr:col>9</xdr:col>
      <xdr:colOff>282218</xdr:colOff>
      <xdr:row>7</xdr:row>
      <xdr:rowOff>97016</xdr:rowOff>
    </xdr:to>
    <xdr:pic>
      <xdr:nvPicPr>
        <xdr:cNvPr id="31" name="Picture 30">
          <a:extLst>
            <a:ext uri="{FF2B5EF4-FFF2-40B4-BE49-F238E27FC236}">
              <a16:creationId xmlns:a16="http://schemas.microsoft.com/office/drawing/2014/main" id="{0EE684A2-139E-A99B-5010-32652FED388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423954" y="1058335"/>
          <a:ext cx="335139" cy="335139"/>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5.915337152779" backgroundQuery="1" createdVersion="8" refreshedVersion="8" minRefreshableVersion="3" recordCount="0" supportSubquery="1" supportAdvancedDrill="1" xr:uid="{417619A6-52DD-4A69-87DE-DEEA688262D7}">
  <cacheSource type="external" connectionId="8"/>
  <cacheFields count="4">
    <cacheField name="[Measures].[Average of cost_total]" caption="Average of cost_total" numFmtId="0" hierarchy="82" level="32767"/>
    <cacheField name="[Measures].[Average of cost_covered]" caption="Average of cost_covered" numFmtId="0" hierarchy="83" level="32767"/>
    <cacheField name="[Healthcare_Services].[service_type].[service_type]" caption="service_type" numFmtId="0" hierarchy="26" level="1">
      <sharedItems count="5">
        <s v="Consultation"/>
        <s v="Maternity"/>
        <s v="Medication"/>
        <s v="Surgery"/>
        <s v="Therapy"/>
      </sharedItems>
    </cacheField>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2" memberValueDatatype="130" unbalanced="0">
      <fieldsUsage count="2">
        <fieldUsage x="-1"/>
        <fieldUsage x="2"/>
      </fieldsUsage>
    </cacheHierarchy>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3"/>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oneField="1" hidden="1">
      <fieldsUsage count="1">
        <fieldUsage x="0"/>
      </fieldsUsage>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0">
    <map measureGroup="0" dimension="0"/>
    <map measureGroup="1" dimension="1"/>
    <map measureGroup="1" dimension="5"/>
    <map measureGroup="2" dimension="2"/>
    <map measureGroup="2" dimension="5"/>
    <map measureGroup="2" dimension="6"/>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5.915337500002" backgroundQuery="1" createdVersion="8" refreshedVersion="8" minRefreshableVersion="3" recordCount="0" supportSubquery="1" supportAdvancedDrill="1" xr:uid="{51309484-C67F-4F0A-A415-1CD90F88BCF0}">
  <cacheSource type="external" connectionId="8"/>
  <cacheFields count="5">
    <cacheField name="[Members].[income_level].[income_level]" caption="income_level" numFmtId="0" hierarchy="41" level="1">
      <sharedItems count="3">
        <s v="High"/>
        <s v="Low"/>
        <s v="Middle"/>
      </sharedItems>
    </cacheField>
    <cacheField name="[Measures].[Count of member_id]" caption="Count of member_id" numFmtId="0" hierarchy="74" level="32767"/>
    <cacheField name="[Claims].[claim_date].[claim_date]" caption="claim_date" numFmtId="0" hierarchy="4" level="1">
      <sharedItems containsSemiMixedTypes="0" containsNonDate="0" containsString="0"/>
    </cacheField>
    <cacheField name="[Contributions].[contribution_date].[contribution_date]" caption="contribution_date" numFmtId="0" hierarchy="16" level="1">
      <sharedItems containsSemiMixedTypes="0" containsNonDate="0" containsString="0"/>
    </cacheField>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2" memberValueDatatype="7" unbalanced="0">
      <fieldsUsage count="2">
        <fieldUsage x="-1"/>
        <fieldUsage x="2"/>
      </fieldsUsage>
    </cacheHierarchy>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2" memberValueDatatype="7" unbalanced="0">
      <fieldsUsage count="2">
        <fieldUsage x="-1"/>
        <fieldUsage x="3"/>
      </fieldsUsage>
    </cacheHierarchy>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2" memberValueDatatype="130" unbalanced="0">
      <fieldsUsage count="2">
        <fieldUsage x="-1"/>
        <fieldUsage x="0"/>
      </fieldsUsage>
    </cacheHierarchy>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4"/>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8">
    <map measureGroup="0" dimension="0"/>
    <map measureGroup="1" dimension="1"/>
    <map measureGroup="1" dimension="5"/>
    <map measureGroup="2" dimension="2"/>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5.915337962964" backgroundQuery="1" createdVersion="8" refreshedVersion="8" minRefreshableVersion="3" recordCount="0" supportSubquery="1" supportAdvancedDrill="1" xr:uid="{E766395A-C3FE-4E27-BDE5-39330B8361C5}">
  <cacheSource type="external" connectionId="8"/>
  <cacheFields count="5">
    <cacheField name="[Measures].[Count of member_id]" caption="Count of member_id" numFmtId="0" hierarchy="74" level="32767"/>
    <cacheField name="[Members].[employment_status].[employment_status]" caption="employment_status" numFmtId="0" hierarchy="42" level="1">
      <sharedItems count="3">
        <s v="Employed"/>
        <s v="Self-employed"/>
        <s v="Unemployed"/>
      </sharedItems>
    </cacheField>
    <cacheField name="[Members].[is_subsidized].[is_subsidized]" caption="is_subsidized" numFmtId="0" hierarchy="45" level="1">
      <sharedItems count="2">
        <b v="0"/>
        <b v="1"/>
      </sharedItems>
    </cacheField>
    <cacheField name="[Claims].[claim_date].[claim_date]" caption="claim_date" numFmtId="0" hierarchy="4" level="1">
      <sharedItems containsSemiMixedTypes="0" containsNonDate="0" containsString="0"/>
    </cacheField>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2" memberValueDatatype="20" unbalanced="0"/>
    <cacheHierarchy uniqueName="[Claims].[provider_id]" caption="provider_id" attribute="1" defaultMemberUniqueName="[Claims].[provider_id].[All]" allUniqueName="[Claims].[provider_id].[All]" dimensionUniqueName="[Claims]" displayFolder="" count="2" memberValueDatatype="20" unbalanced="0"/>
    <cacheHierarchy uniqueName="[Claims].[service_id]" caption="service_id" attribute="1" defaultMemberUniqueName="[Claims].[service_id].[All]" allUniqueName="[Claims].[service_id].[All]" dimensionUniqueName="[Claims]" displayFolder="" count="2" memberValueDatatype="20" unbalanced="0"/>
    <cacheHierarchy uniqueName="[Claims].[claim_amount]" caption="claim_amount" attribute="1" defaultMemberUniqueName="[Claims].[claim_amount].[All]" allUniqueName="[Claims].[claim_amount].[All]" dimensionUniqueName="[Claims]" displayFolder="" count="2" memberValueDatatype="5" unbalanced="0"/>
    <cacheHierarchy uniqueName="[Claims].[claim_date]" caption="claim_date" attribute="1" time="1" defaultMemberUniqueName="[Claims].[claim_date].[All]" allUniqueName="[Claims].[claim_date].[All]" dimensionUniqueName="[Claims]" displayFolder="" count="2" memberValueDatatype="7" unbalanced="0">
      <fieldsUsage count="2">
        <fieldUsage x="-1"/>
        <fieldUsage x="3"/>
      </fieldsUsage>
    </cacheHierarchy>
    <cacheHierarchy uniqueName="[Claims].[payment_date]" caption="payment_date" attribute="1" time="1" defaultMemberUniqueName="[Claims].[payment_date].[All]" allUniqueName="[Claims].[payment_date].[All]" dimensionUniqueName="[Claims]" displayFolder="" count="2" memberValueDatatype="7" unbalanced="0"/>
    <cacheHierarchy uniqueName="[Claims].[claim_status]" caption="claim_status" attribute="1" defaultMemberUniqueName="[Claims].[claim_status].[All]" allUniqueName="[Claims].[claim_status].[All]" dimensionUniqueName="[Claims]" displayFolder="" count="2"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2" memberValueDatatype="130" unbalanced="0"/>
    <cacheHierarchy uniqueName="[Claims].[claim_date (Month)]" caption="claim_date (Month)" attribute="1" defaultMemberUniqueName="[Claims].[claim_date (Month)].[All]" allUniqueName="[Claims].[claim_date (Month)].[All]" dimensionUniqueName="[Claims]" displayFolder="" count="2" memberValueDatatype="130" unbalanced="0"/>
    <cacheHierarchy uniqueName="[Claims].[payment_date (Year)]" caption="payment_date (Year)" attribute="1" defaultMemberUniqueName="[Claims].[payment_date (Year)].[All]" allUniqueName="[Claims].[payment_date (Year)].[All]" dimensionUniqueName="[Claims]" displayFolder="" count="2" memberValueDatatype="130" unbalanced="0"/>
    <cacheHierarchy uniqueName="[Claims].[payment_date (Quarter)]" caption="payment_date (Quarter)" attribute="1" defaultMemberUniqueName="[Claims].[payment_date (Quarter)].[All]" allUniqueName="[Claims].[payment_date (Quarter)].[All]" dimensionUniqueName="[Claims]" displayFolder="" count="2" memberValueDatatype="130" unbalanced="0"/>
    <cacheHierarchy uniqueName="[Claims].[payment_date (Month)]" caption="payment_date (Month)" attribute="1" defaultMemberUniqueName="[Claims].[payment_date (Month)].[All]" allUniqueName="[Claims].[payment_date (Month)].[All]" dimensionUniqueName="[Claims]" displayFolder="" count="2" memberValueDatatype="130" unbalanced="0"/>
    <cacheHierarchy uniqueName="[Contributions].[contribution_id]" caption="contribution_id" attribute="1" defaultMemberUniqueName="[Contributions].[contribution_id].[All]" allUniqueName="[Contributions].[contribution_id].[All]" dimensionUniqueName="[Contributions]" displayFolder="" count="2" memberValueDatatype="20" unbalanced="0"/>
    <cacheHierarchy uniqueName="[Contributions].[member_id]" caption="member_id" attribute="1" defaultMemberUniqueName="[Contributions].[member_id].[All]" allUniqueName="[Contributions].[member_id].[All]" dimensionUniqueName="[Contributions]" displayFolder="" count="2"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2"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2" memberValueDatatype="7" unbalanced="0"/>
    <cacheHierarchy uniqueName="[Contributions].[payment_status]" caption="payment_status" attribute="1" defaultMemberUniqueName="[Contributions].[payment_status].[All]" allUniqueName="[Contributions].[payment_status].[All]" dimensionUniqueName="[Contributions]" displayFolder="" count="2" memberValueDatatype="130" unbalanced="0"/>
    <cacheHierarchy uniqueName="[Contributions].[employer_id]" caption="employer_id" attribute="1" defaultMemberUniqueName="[Contributions].[employer_id].[All]" allUniqueName="[Contributions].[employer_id].[All]" dimensionUniqueName="[Contributions]" displayFolder="" count="2" memberValueDatatype="130" unbalanced="0"/>
    <cacheHierarchy uniqueName="[Contributions].[penalty_applied]" caption="penalty_applied" attribute="1" defaultMemberUniqueName="[Contributions].[penalty_applied].[All]" allUniqueName="[Contributions].[penalty_applied].[All]" dimensionUniqueName="[Contributions]" displayFolder="" count="2"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2"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2"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2"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2" memberValueDatatype="20" unbalanced="0"/>
    <cacheHierarchy uniqueName="[Healthcare_Services].[member_id]" caption="member_id" attribute="1" defaultMemberUniqueName="[Healthcare_Services].[member_id].[All]" allUniqueName="[Healthcare_Services].[member_id].[All]" dimensionUniqueName="[Healthcare_Services]" displayFolder="" count="2"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2"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2"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2" memberValueDatatype="7" unbalanced="0"/>
    <cacheHierarchy uniqueName="[Healthcare_Services].[cost_total]" caption="cost_total" attribute="1" defaultMemberUniqueName="[Healthcare_Services].[cost_total].[All]" allUniqueName="[Healthcare_Services].[cost_total].[All]" dimensionUniqueName="[Healthcare_Services]" displayFolder="" count="2"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2"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2" memberValueDatatype="5" unbalanced="0"/>
    <cacheHierarchy uniqueName="[Legal_Cases].[case_id]" caption="case_id" attribute="1" defaultMemberUniqueName="[Legal_Cases].[case_id].[All]" allUniqueName="[Legal_Cases].[case_id].[All]" dimensionUniqueName="[Legal_Cases]" displayFolder="" count="2" memberValueDatatype="20" unbalanced="0"/>
    <cacheHierarchy uniqueName="[Legal_Cases].[case_description]" caption="case_description" attribute="1" defaultMemberUniqueName="[Legal_Cases].[case_description].[All]" allUniqueName="[Legal_Cases].[case_description].[All]" dimensionUniqueName="[Legal_Cases]" displayFolder="" count="2" memberValueDatatype="130" unbalanced="0"/>
    <cacheHierarchy uniqueName="[Legal_Cases].[filing_date]" caption="filing_date" attribute="1" time="1" defaultMemberUniqueName="[Legal_Cases].[filing_date].[All]" allUniqueName="[Legal_Cases].[filing_date].[All]" dimensionUniqueName="[Legal_Cases]" displayFolder="" count="2" memberValueDatatype="7" unbalanced="0"/>
    <cacheHierarchy uniqueName="[Legal_Cases].[status]" caption="status" attribute="1" defaultMemberUniqueName="[Legal_Cases].[status].[All]" allUniqueName="[Legal_Cases].[status].[All]" dimensionUniqueName="[Legal_Cases]" displayFolder="" count="2" memberValueDatatype="130" unbalanced="0"/>
    <cacheHierarchy uniqueName="[Legal_Cases].[impact_level]" caption="impact_level" attribute="1" defaultMemberUniqueName="[Legal_Cases].[impact_level].[All]" allUniqueName="[Legal_Cases].[impact_level].[All]" dimensionUniqueName="[Legal_Cases]" displayFolder="" count="2" memberValueDatatype="130" unbalanced="0"/>
    <cacheHierarchy uniqueName="[Members].[member_id]" caption="member_id" attribute="1" defaultMemberUniqueName="[Members].[member_id].[All]" allUniqueName="[Members].[member_id].[All]" dimensionUniqueName="[Members]" displayFolder="" count="2" memberValueDatatype="20" unbalanced="0"/>
    <cacheHierarchy uniqueName="[Members].[national_id]" caption="national_id" attribute="1" defaultMemberUniqueName="[Members].[national_id].[All]" allUniqueName="[Members].[national_id].[All]" dimensionUniqueName="[Members]" displayFolder="" count="2" memberValueDatatype="20" unbalanced="0"/>
    <cacheHierarchy uniqueName="[Members].[full_name]" caption="full_name" attribute="1" defaultMemberUniqueName="[Members].[full_name].[All]" allUniqueName="[Members].[full_name].[All]" dimensionUniqueName="[Members]" displayFolder="" count="2" memberValueDatatype="130" unbalanced="0"/>
    <cacheHierarchy uniqueName="[Members].[age]" caption="age" attribute="1" defaultMemberUniqueName="[Members].[age].[All]" allUniqueName="[Members].[age].[All]" dimensionUniqueName="[Members]" displayFolder="" count="2"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2" memberValueDatatype="130" unbalanced="0"/>
    <cacheHierarchy uniqueName="[Members].[employment_status]" caption="employment_status" attribute="1" defaultMemberUniqueName="[Members].[employment_status].[All]" allUniqueName="[Members].[employment_status].[All]" dimensionUniqueName="[Members]" displayFolder="" count="2" memberValueDatatype="130" unbalanced="0">
      <fieldsUsage count="2">
        <fieldUsage x="-1"/>
        <fieldUsage x="1"/>
      </fieldsUsage>
    </cacheHierarchy>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2" memberValueDatatype="7" unbalanced="0"/>
    <cacheHierarchy uniqueName="[Members].[is_subsidized]" caption="is_subsidized" attribute="1" defaultMemberUniqueName="[Members].[is_subsidized].[All]" allUniqueName="[Members].[is_subsidized].[All]" dimensionUniqueName="[Members]" displayFolder="" count="2" memberValueDatatype="11" unbalanced="0">
      <fieldsUsage count="2">
        <fieldUsage x="-1"/>
        <fieldUsage x="2"/>
      </fieldsUsage>
    </cacheHierarchy>
    <cacheHierarchy uniqueName="[Members].[nhif_migrated]" caption="nhif_migrated" attribute="1" defaultMemberUniqueName="[Members].[nhif_migrated].[All]" allUniqueName="[Members].[nhif_migrated].[All]" dimensionUniqueName="[Members]" displayFolder="" count="2" memberValueDatatype="11" unbalanced="0"/>
    <cacheHierarchy uniqueName="[Providers].[provider_id]" caption="provider_id" attribute="1" defaultMemberUniqueName="[Providers].[provider_id].[All]" allUniqueName="[Providers].[provider_id].[All]" dimensionUniqueName="[Providers]" displayFolder="" count="2" memberValueDatatype="20" unbalanced="0"/>
    <cacheHierarchy uniqueName="[Providers].[provider_name]" caption="provider_name" attribute="1" defaultMemberUniqueName="[Providers].[provider_name].[All]" allUniqueName="[Providers].[provider_name].[All]" dimensionUniqueName="[Providers]" displayFolder="" count="2" memberValueDatatype="130" unbalanced="0"/>
    <cacheHierarchy uniqueName="[Providers].[region]" caption="region" attribute="1" defaultMemberUniqueName="[Providers].[region].[All]" allUniqueName="[Providers].[region].[All]" dimensionUniqueName="[Providers]" displayFolder="" count="2" memberValueDatatype="130" unbalanced="0"/>
    <cacheHierarchy uniqueName="[Providers].[facility_type]" caption="facility_type" attribute="1" defaultMemberUniqueName="[Providers].[facility_type].[All]" allUniqueName="[Providers].[facility_type].[All]" dimensionUniqueName="[Providers]" displayFolder="" count="2"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4"/>
      </fieldsUsage>
    </cacheHierarchy>
    <cacheHierarchy uniqueName="[Providers].[accreditation_date]" caption="accreditation_date" attribute="1" time="1" defaultMemberUniqueName="[Providers].[accreditation_date].[All]" allUniqueName="[Providers].[accreditation_date].[All]" dimensionUniqueName="[Providers]" displayFolder="" count="2" memberValueDatatype="7" unbalanced="0"/>
    <cacheHierarchy uniqueName="[Surveys].[survey_id]" caption="survey_id" attribute="1" defaultMemberUniqueName="[Surveys].[survey_id].[All]" allUniqueName="[Surveys].[survey_id].[All]" dimensionUniqueName="[Surveys]" displayFolder="" count="2" memberValueDatatype="20" unbalanced="0"/>
    <cacheHierarchy uniqueName="[Surveys].[member_id]" caption="member_id" attribute="1" defaultMemberUniqueName="[Surveys].[member_id].[All]" allUniqueName="[Surveys].[member_id].[All]" dimensionUniqueName="[Surveys]" displayFolder="" count="2" memberValueDatatype="20" unbalanced="0"/>
    <cacheHierarchy uniqueName="[Surveys].[survey_date]" caption="survey_date" attribute="1" time="1" defaultMemberUniqueName="[Surveys].[survey_date].[All]" allUniqueName="[Surveys].[survey_date].[All]" dimensionUniqueName="[Surveys]" displayFolder="" count="2" memberValueDatatype="7" unbalanced="0"/>
    <cacheHierarchy uniqueName="[Surveys].[awareness_level]" caption="awareness_level" attribute="1" defaultMemberUniqueName="[Surveys].[awareness_level].[All]" allUniqueName="[Surveys].[awareness_level].[All]" dimensionUniqueName="[Surveys]" displayFolder="" count="2" memberValueDatatype="130" unbalanced="0"/>
    <cacheHierarchy uniqueName="[Surveys].[satisfaction_score]" caption="satisfaction_score" attribute="1" defaultMemberUniqueName="[Surveys].[satisfaction_score].[All]" allUniqueName="[Surveys].[satisfaction_score].[All]" dimensionUniqueName="[Surveys]" displayFolder="" count="2" memberValueDatatype="20" unbalanced="0"/>
    <cacheHierarchy uniqueName="[Surveys].[trust_level]" caption="trust_level" attribute="1" defaultMemberUniqueName="[Surveys].[trust_level].[All]" allUniqueName="[Surveys].[trust_level].[All]" dimensionUniqueName="[Surveys]" displayFolder="" count="2" memberValueDatatype="130" unbalanced="0"/>
    <cacheHierarchy uniqueName="[Surveys].[comments]" caption="comments" attribute="1" defaultMemberUniqueName="[Surveys].[comments].[All]" allUniqueName="[Surveys].[comments].[All]" dimensionUniqueName="[Surveys]" displayFolder="" count="2" memberValueDatatype="130" unbalanced="0"/>
    <cacheHierarchy uniqueName="[Claims].[claim_date (Month Index)]" caption="claim_date (Month Index)" attribute="1" defaultMemberUniqueName="[Claims].[claim_date (Month Index)].[All]" allUniqueName="[Claims].[claim_date (Month Index)].[All]" dimensionUniqueName="[Claims]" displayFolder="" count="2"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2"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2"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8">
    <map measureGroup="0" dimension="0"/>
    <map measureGroup="1" dimension="1"/>
    <map measureGroup="1" dimension="5"/>
    <map measureGroup="2" dimension="2"/>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5.915338425926" backgroundQuery="1" createdVersion="8" refreshedVersion="8" minRefreshableVersion="3" recordCount="0" supportSubquery="1" supportAdvancedDrill="1" xr:uid="{350E8B36-6A66-4CD2-BF56-6CBA11A32B16}">
  <cacheSource type="external" connectionId="8"/>
  <cacheFields count="5">
    <cacheField name="[Contributions].[contribution_date (Month)].[contribution_date (Month)]" caption="contribution_date (Month)" numFmtId="0" hierarchy="22" level="1">
      <sharedItems count="12">
        <s v="Jan"/>
        <s v="Feb"/>
        <s v="Mar"/>
        <s v="Apr"/>
        <s v="May"/>
        <s v="Jun"/>
        <s v="Jul"/>
        <s v="Aug"/>
        <s v="Sep"/>
        <s v="Oct"/>
        <s v="Nov"/>
        <s v="Dec"/>
      </sharedItems>
    </cacheField>
    <cacheField name="[Measures].[Sum of contribution_amount]" caption="Sum of contribution_amount" numFmtId="0" hierarchy="75" level="32767"/>
    <cacheField name="[Claims].[claim_date].[claim_date]" caption="claim_date" numFmtId="0" hierarchy="4" level="1">
      <sharedItems containsSemiMixedTypes="0" containsNonDate="0" containsString="0"/>
    </cacheField>
    <cacheField name="[Contributions].[contribution_date].[contribution_date]" caption="contribution_date" numFmtId="0" hierarchy="16" level="1">
      <sharedItems containsSemiMixedTypes="0" containsNonDate="0" containsString="0"/>
    </cacheField>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2" memberValueDatatype="20" unbalanced="0"/>
    <cacheHierarchy uniqueName="[Claims].[provider_id]" caption="provider_id" attribute="1" defaultMemberUniqueName="[Claims].[provider_id].[All]" allUniqueName="[Claims].[provider_id].[All]" dimensionUniqueName="[Claims]" displayFolder="" count="2" memberValueDatatype="20" unbalanced="0"/>
    <cacheHierarchy uniqueName="[Claims].[service_id]" caption="service_id" attribute="1" defaultMemberUniqueName="[Claims].[service_id].[All]" allUniqueName="[Claims].[service_id].[All]" dimensionUniqueName="[Claims]" displayFolder="" count="2" memberValueDatatype="20" unbalanced="0"/>
    <cacheHierarchy uniqueName="[Claims].[claim_amount]" caption="claim_amount" attribute="1" defaultMemberUniqueName="[Claims].[claim_amount].[All]" allUniqueName="[Claims].[claim_amount].[All]" dimensionUniqueName="[Claims]" displayFolder="" count="2" memberValueDatatype="5" unbalanced="0"/>
    <cacheHierarchy uniqueName="[Claims].[claim_date]" caption="claim_date" attribute="1" time="1" defaultMemberUniqueName="[Claims].[claim_date].[All]" allUniqueName="[Claims].[claim_date].[All]" dimensionUniqueName="[Claims]" displayFolder="" count="2" memberValueDatatype="7" unbalanced="0">
      <fieldsUsage count="2">
        <fieldUsage x="-1"/>
        <fieldUsage x="2"/>
      </fieldsUsage>
    </cacheHierarchy>
    <cacheHierarchy uniqueName="[Claims].[payment_date]" caption="payment_date" attribute="1" time="1" defaultMemberUniqueName="[Claims].[payment_date].[All]" allUniqueName="[Claims].[payment_date].[All]" dimensionUniqueName="[Claims]" displayFolder="" count="2" memberValueDatatype="7" unbalanced="0"/>
    <cacheHierarchy uniqueName="[Claims].[claim_status]" caption="claim_status" attribute="1" defaultMemberUniqueName="[Claims].[claim_status].[All]" allUniqueName="[Claims].[claim_status].[All]" dimensionUniqueName="[Claims]" displayFolder="" count="2"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2" memberValueDatatype="130" unbalanced="0"/>
    <cacheHierarchy uniqueName="[Claims].[claim_date (Month)]" caption="claim_date (Month)" attribute="1" defaultMemberUniqueName="[Claims].[claim_date (Month)].[All]" allUniqueName="[Claims].[claim_date (Month)].[All]" dimensionUniqueName="[Claims]" displayFolder="" count="2" memberValueDatatype="130" unbalanced="0"/>
    <cacheHierarchy uniqueName="[Claims].[payment_date (Year)]" caption="payment_date (Year)" attribute="1" defaultMemberUniqueName="[Claims].[payment_date (Year)].[All]" allUniqueName="[Claims].[payment_date (Year)].[All]" dimensionUniqueName="[Claims]" displayFolder="" count="2" memberValueDatatype="130" unbalanced="0"/>
    <cacheHierarchy uniqueName="[Claims].[payment_date (Quarter)]" caption="payment_date (Quarter)" attribute="1" defaultMemberUniqueName="[Claims].[payment_date (Quarter)].[All]" allUniqueName="[Claims].[payment_date (Quarter)].[All]" dimensionUniqueName="[Claims]" displayFolder="" count="2" memberValueDatatype="130" unbalanced="0"/>
    <cacheHierarchy uniqueName="[Claims].[payment_date (Month)]" caption="payment_date (Month)" attribute="1" defaultMemberUniqueName="[Claims].[payment_date (Month)].[All]" allUniqueName="[Claims].[payment_date (Month)].[All]" dimensionUniqueName="[Claims]" displayFolder="" count="2" memberValueDatatype="130" unbalanced="0"/>
    <cacheHierarchy uniqueName="[Contributions].[contribution_id]" caption="contribution_id" attribute="1" defaultMemberUniqueName="[Contributions].[contribution_id].[All]" allUniqueName="[Contributions].[contribution_id].[All]" dimensionUniqueName="[Contributions]" displayFolder="" count="2" memberValueDatatype="20" unbalanced="0"/>
    <cacheHierarchy uniqueName="[Contributions].[member_id]" caption="member_id" attribute="1" defaultMemberUniqueName="[Contributions].[member_id].[All]" allUniqueName="[Contributions].[member_id].[All]" dimensionUniqueName="[Contributions]" displayFolder="" count="2"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2"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2" memberValueDatatype="7" unbalanced="0">
      <fieldsUsage count="2">
        <fieldUsage x="-1"/>
        <fieldUsage x="3"/>
      </fieldsUsage>
    </cacheHierarchy>
    <cacheHierarchy uniqueName="[Contributions].[payment_status]" caption="payment_status" attribute="1" defaultMemberUniqueName="[Contributions].[payment_status].[All]" allUniqueName="[Contributions].[payment_status].[All]" dimensionUniqueName="[Contributions]" displayFolder="" count="2" memberValueDatatype="130" unbalanced="0"/>
    <cacheHierarchy uniqueName="[Contributions].[employer_id]" caption="employer_id" attribute="1" defaultMemberUniqueName="[Contributions].[employer_id].[All]" allUniqueName="[Contributions].[employer_id].[All]" dimensionUniqueName="[Contributions]" displayFolder="" count="2" memberValueDatatype="130" unbalanced="0"/>
    <cacheHierarchy uniqueName="[Contributions].[penalty_applied]" caption="penalty_applied" attribute="1" defaultMemberUniqueName="[Contributions].[penalty_applied].[All]" allUniqueName="[Contributions].[penalty_applied].[All]" dimensionUniqueName="[Contributions]" displayFolder="" count="2"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2"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2"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2" memberValueDatatype="130" unbalanced="0">
      <fieldsUsage count="2">
        <fieldUsage x="-1"/>
        <fieldUsage x="0"/>
      </fieldsUsage>
    </cacheHierarchy>
    <cacheHierarchy uniqueName="[Healthcare_Services].[service_id]" caption="service_id" attribute="1" defaultMemberUniqueName="[Healthcare_Services].[service_id].[All]" allUniqueName="[Healthcare_Services].[service_id].[All]" dimensionUniqueName="[Healthcare_Services]" displayFolder="" count="2" memberValueDatatype="20" unbalanced="0"/>
    <cacheHierarchy uniqueName="[Healthcare_Services].[member_id]" caption="member_id" attribute="1" defaultMemberUniqueName="[Healthcare_Services].[member_id].[All]" allUniqueName="[Healthcare_Services].[member_id].[All]" dimensionUniqueName="[Healthcare_Services]" displayFolder="" count="2"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2"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2"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2" memberValueDatatype="7" unbalanced="0"/>
    <cacheHierarchy uniqueName="[Healthcare_Services].[cost_total]" caption="cost_total" attribute="1" defaultMemberUniqueName="[Healthcare_Services].[cost_total].[All]" allUniqueName="[Healthcare_Services].[cost_total].[All]" dimensionUniqueName="[Healthcare_Services]" displayFolder="" count="2"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2"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2" memberValueDatatype="5" unbalanced="0"/>
    <cacheHierarchy uniqueName="[Legal_Cases].[case_id]" caption="case_id" attribute="1" defaultMemberUniqueName="[Legal_Cases].[case_id].[All]" allUniqueName="[Legal_Cases].[case_id].[All]" dimensionUniqueName="[Legal_Cases]" displayFolder="" count="2" memberValueDatatype="20" unbalanced="0"/>
    <cacheHierarchy uniqueName="[Legal_Cases].[case_description]" caption="case_description" attribute="1" defaultMemberUniqueName="[Legal_Cases].[case_description].[All]" allUniqueName="[Legal_Cases].[case_description].[All]" dimensionUniqueName="[Legal_Cases]" displayFolder="" count="2" memberValueDatatype="130" unbalanced="0"/>
    <cacheHierarchy uniqueName="[Legal_Cases].[filing_date]" caption="filing_date" attribute="1" time="1" defaultMemberUniqueName="[Legal_Cases].[filing_date].[All]" allUniqueName="[Legal_Cases].[filing_date].[All]" dimensionUniqueName="[Legal_Cases]" displayFolder="" count="2" memberValueDatatype="7" unbalanced="0"/>
    <cacheHierarchy uniqueName="[Legal_Cases].[status]" caption="status" attribute="1" defaultMemberUniqueName="[Legal_Cases].[status].[All]" allUniqueName="[Legal_Cases].[status].[All]" dimensionUniqueName="[Legal_Cases]" displayFolder="" count="2" memberValueDatatype="130" unbalanced="0"/>
    <cacheHierarchy uniqueName="[Legal_Cases].[impact_level]" caption="impact_level" attribute="1" defaultMemberUniqueName="[Legal_Cases].[impact_level].[All]" allUniqueName="[Legal_Cases].[impact_level].[All]" dimensionUniqueName="[Legal_Cases]" displayFolder="" count="2" memberValueDatatype="130" unbalanced="0"/>
    <cacheHierarchy uniqueName="[Members].[member_id]" caption="member_id" attribute="1" defaultMemberUniqueName="[Members].[member_id].[All]" allUniqueName="[Members].[member_id].[All]" dimensionUniqueName="[Members]" displayFolder="" count="2" memberValueDatatype="20" unbalanced="0"/>
    <cacheHierarchy uniqueName="[Members].[national_id]" caption="national_id" attribute="1" defaultMemberUniqueName="[Members].[national_id].[All]" allUniqueName="[Members].[national_id].[All]" dimensionUniqueName="[Members]" displayFolder="" count="2" memberValueDatatype="20" unbalanced="0"/>
    <cacheHierarchy uniqueName="[Members].[full_name]" caption="full_name" attribute="1" defaultMemberUniqueName="[Members].[full_name].[All]" allUniqueName="[Members].[full_name].[All]" dimensionUniqueName="[Members]" displayFolder="" count="2" memberValueDatatype="130" unbalanced="0"/>
    <cacheHierarchy uniqueName="[Members].[age]" caption="age" attribute="1" defaultMemberUniqueName="[Members].[age].[All]" allUniqueName="[Members].[age].[All]" dimensionUniqueName="[Members]" displayFolder="" count="2"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2" memberValueDatatype="130" unbalanced="0"/>
    <cacheHierarchy uniqueName="[Members].[employment_status]" caption="employment_status" attribute="1" defaultMemberUniqueName="[Members].[employment_status].[All]" allUniqueName="[Members].[employment_status].[All]" dimensionUniqueName="[Members]" displayFolder="" count="2"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2" memberValueDatatype="7" unbalanced="0"/>
    <cacheHierarchy uniqueName="[Members].[is_subsidized]" caption="is_subsidized" attribute="1" defaultMemberUniqueName="[Members].[is_subsidized].[All]" allUniqueName="[Members].[is_subsidized].[All]" dimensionUniqueName="[Members]" displayFolder="" count="2" memberValueDatatype="11" unbalanced="0"/>
    <cacheHierarchy uniqueName="[Members].[nhif_migrated]" caption="nhif_migrated" attribute="1" defaultMemberUniqueName="[Members].[nhif_migrated].[All]" allUniqueName="[Members].[nhif_migrated].[All]" dimensionUniqueName="[Members]" displayFolder="" count="2" memberValueDatatype="11" unbalanced="0"/>
    <cacheHierarchy uniqueName="[Providers].[provider_id]" caption="provider_id" attribute="1" defaultMemberUniqueName="[Providers].[provider_id].[All]" allUniqueName="[Providers].[provider_id].[All]" dimensionUniqueName="[Providers]" displayFolder="" count="2" memberValueDatatype="20" unbalanced="0"/>
    <cacheHierarchy uniqueName="[Providers].[provider_name]" caption="provider_name" attribute="1" defaultMemberUniqueName="[Providers].[provider_name].[All]" allUniqueName="[Providers].[provider_name].[All]" dimensionUniqueName="[Providers]" displayFolder="" count="2" memberValueDatatype="130" unbalanced="0"/>
    <cacheHierarchy uniqueName="[Providers].[region]" caption="region" attribute="1" defaultMemberUniqueName="[Providers].[region].[All]" allUniqueName="[Providers].[region].[All]" dimensionUniqueName="[Providers]" displayFolder="" count="2" memberValueDatatype="130" unbalanced="0"/>
    <cacheHierarchy uniqueName="[Providers].[facility_type]" caption="facility_type" attribute="1" defaultMemberUniqueName="[Providers].[facility_type].[All]" allUniqueName="[Providers].[facility_type].[All]" dimensionUniqueName="[Providers]" displayFolder="" count="2"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4"/>
      </fieldsUsage>
    </cacheHierarchy>
    <cacheHierarchy uniqueName="[Providers].[accreditation_date]" caption="accreditation_date" attribute="1" time="1" defaultMemberUniqueName="[Providers].[accreditation_date].[All]" allUniqueName="[Providers].[accreditation_date].[All]" dimensionUniqueName="[Providers]" displayFolder="" count="2" memberValueDatatype="7" unbalanced="0"/>
    <cacheHierarchy uniqueName="[Surveys].[survey_id]" caption="survey_id" attribute="1" defaultMemberUniqueName="[Surveys].[survey_id].[All]" allUniqueName="[Surveys].[survey_id].[All]" dimensionUniqueName="[Surveys]" displayFolder="" count="2" memberValueDatatype="20" unbalanced="0"/>
    <cacheHierarchy uniqueName="[Surveys].[member_id]" caption="member_id" attribute="1" defaultMemberUniqueName="[Surveys].[member_id].[All]" allUniqueName="[Surveys].[member_id].[All]" dimensionUniqueName="[Surveys]" displayFolder="" count="2" memberValueDatatype="20" unbalanced="0"/>
    <cacheHierarchy uniqueName="[Surveys].[survey_date]" caption="survey_date" attribute="1" time="1" defaultMemberUniqueName="[Surveys].[survey_date].[All]" allUniqueName="[Surveys].[survey_date].[All]" dimensionUniqueName="[Surveys]" displayFolder="" count="2" memberValueDatatype="7" unbalanced="0"/>
    <cacheHierarchy uniqueName="[Surveys].[awareness_level]" caption="awareness_level" attribute="1" defaultMemberUniqueName="[Surveys].[awareness_level].[All]" allUniqueName="[Surveys].[awareness_level].[All]" dimensionUniqueName="[Surveys]" displayFolder="" count="2" memberValueDatatype="130" unbalanced="0"/>
    <cacheHierarchy uniqueName="[Surveys].[satisfaction_score]" caption="satisfaction_score" attribute="1" defaultMemberUniqueName="[Surveys].[satisfaction_score].[All]" allUniqueName="[Surveys].[satisfaction_score].[All]" dimensionUniqueName="[Surveys]" displayFolder="" count="2" memberValueDatatype="20" unbalanced="0"/>
    <cacheHierarchy uniqueName="[Surveys].[trust_level]" caption="trust_level" attribute="1" defaultMemberUniqueName="[Surveys].[trust_level].[All]" allUniqueName="[Surveys].[trust_level].[All]" dimensionUniqueName="[Surveys]" displayFolder="" count="2" memberValueDatatype="130" unbalanced="0"/>
    <cacheHierarchy uniqueName="[Surveys].[comments]" caption="comments" attribute="1" defaultMemberUniqueName="[Surveys].[comments].[All]" allUniqueName="[Surveys].[comments].[All]" dimensionUniqueName="[Surveys]" displayFolder="" count="2" memberValueDatatype="130" unbalanced="0"/>
    <cacheHierarchy uniqueName="[Claims].[claim_date (Month Index)]" caption="claim_date (Month Index)" attribute="1" defaultMemberUniqueName="[Claims].[claim_date (Month Index)].[All]" allUniqueName="[Claims].[claim_date (Month Index)].[All]" dimensionUniqueName="[Claims]" displayFolder="" count="2"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2"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2"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2">
    <map measureGroup="0" dimension="0"/>
    <map measureGroup="0" dimension="6"/>
    <map measureGroup="1" dimension="1"/>
    <map measureGroup="1" dimension="5"/>
    <map measureGroup="2" dimension="2"/>
    <map measureGroup="2" dimension="5"/>
    <map measureGroup="2" dimension="6"/>
    <map measureGroup="3" dimension="3"/>
    <map measureGroup="4" dimension="5"/>
    <map measureGroup="5" dimension="6"/>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5.915338773149" backgroundQuery="1" createdVersion="8" refreshedVersion="8" minRefreshableVersion="3" recordCount="0" supportSubquery="1" supportAdvancedDrill="1" xr:uid="{1C52717C-1487-4D35-93F6-7590C38081DE}">
  <cacheSource type="external" connectionId="8"/>
  <cacheFields count="3">
    <cacheField name="[Healthcare_Services].[service_type].[service_type]" caption="service_type" numFmtId="0" hierarchy="26" level="1">
      <sharedItems count="5">
        <s v="Consultation"/>
        <s v="Maternity"/>
        <s v="Medication"/>
        <s v="Surgery"/>
        <s v="Therapy"/>
      </sharedItems>
    </cacheField>
    <cacheField name="[Measures].[Count of service_id]" caption="Count of service_id" numFmtId="0" hierarchy="78"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2" memberValueDatatype="130" unbalanced="0">
      <fieldsUsage count="2">
        <fieldUsage x="-1"/>
        <fieldUsage x="0"/>
      </fieldsUsage>
    </cacheHierarchy>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2"/>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0">
    <map measureGroup="0" dimension="0"/>
    <map measureGroup="1" dimension="1"/>
    <map measureGroup="1" dimension="5"/>
    <map measureGroup="2" dimension="2"/>
    <map measureGroup="2" dimension="5"/>
    <map measureGroup="2" dimension="6"/>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5.915339120373" backgroundQuery="1" createdVersion="8" refreshedVersion="8" minRefreshableVersion="3" recordCount="0" supportSubquery="1" supportAdvancedDrill="1" xr:uid="{906D573C-B659-4769-A6FD-674F19BBB3FE}">
  <cacheSource type="external" connectionId="8"/>
  <cacheFields count="5">
    <cacheField name="[Claims].[claim_status].[claim_status]" caption="claim_status" numFmtId="0" hierarchy="6" level="1">
      <sharedItems count="3">
        <s v="Approved"/>
        <s v="Pending"/>
        <s v="Rejected"/>
      </sharedItems>
    </cacheField>
    <cacheField name="[Claims].[claim_date (Quarter)].[claim_date (Quarter)]" caption="claim_date (Quarter)" numFmtId="0" hierarchy="8" level="1">
      <sharedItems count="4">
        <s v="Qtr1"/>
        <s v="Qtr2"/>
        <s v="Qtr3"/>
        <s v="Qtr4"/>
      </sharedItems>
    </cacheField>
    <cacheField name="[Claims].[claim_date (Month)].[claim_date (Month)]" caption="claim_date (Month)" numFmtId="0" hierarchy="9" level="1">
      <sharedItems count="12">
        <s v="Jan"/>
        <s v="Feb"/>
        <s v="Mar"/>
        <s v="Apr"/>
        <s v="May"/>
        <s v="Jun"/>
        <s v="Jul"/>
        <s v="Aug"/>
        <s v="Sep"/>
        <s v="Oct"/>
        <s v="Nov"/>
        <s v="Dec"/>
      </sharedItems>
    </cacheField>
    <cacheField name="[Measures].[Sum of claim_amount]" caption="Sum of claim_amount" numFmtId="0" hierarchy="84"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0"/>
      </fieldsUsage>
    </cacheHierarchy>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2" memberValueDatatype="130" unbalanced="0">
      <fieldsUsage count="2">
        <fieldUsage x="-1"/>
        <fieldUsage x="1"/>
      </fieldsUsage>
    </cacheHierarchy>
    <cacheHierarchy uniqueName="[Claims].[claim_date (Month)]" caption="claim_date (Month)" attribute="1" defaultMemberUniqueName="[Claims].[claim_date (Month)].[All]" allUniqueName="[Claims].[claim_date (Month)].[All]" dimensionUniqueName="[Claims]" displayFolder="" count="2" memberValueDatatype="130" unbalanced="0">
      <fieldsUsage count="2">
        <fieldUsage x="-1"/>
        <fieldUsage x="2"/>
      </fieldsUsage>
    </cacheHierarchy>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4"/>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oneField="1" hidden="1">
      <fieldsUsage count="1">
        <fieldUsage x="3"/>
      </fieldsUsage>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2">
    <map measureGroup="0" dimension="0"/>
    <map measureGroup="0" dimension="6"/>
    <map measureGroup="1" dimension="1"/>
    <map measureGroup="1" dimension="5"/>
    <map measureGroup="2" dimension="2"/>
    <map measureGroup="2" dimension="5"/>
    <map measureGroup="2" dimension="6"/>
    <map measureGroup="3" dimension="3"/>
    <map measureGroup="4" dimension="5"/>
    <map measureGroup="5" dimension="6"/>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5.915339467596" backgroundQuery="1" createdVersion="8" refreshedVersion="8" minRefreshableVersion="3" recordCount="0" supportSubquery="1" supportAdvancedDrill="1" xr:uid="{AC580DCC-D41C-4D48-8245-29359392BBC9}">
  <cacheSource type="external" connectionId="8"/>
  <cacheFields count="3">
    <cacheField name="[Claims].[claim_status].[claim_status]" caption="claim_status" numFmtId="0" hierarchy="6" level="1">
      <sharedItems count="3">
        <s v="Approved"/>
        <s v="Pending"/>
        <s v="Rejected"/>
      </sharedItems>
    </cacheField>
    <cacheField name="[Measures].[Count of claim_id]" caption="Count of claim_id" numFmtId="0" hierarchy="87"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0"/>
      </fieldsUsage>
    </cacheHierarchy>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2"/>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oneField="1" hidden="1">
      <fieldsUsage count="1">
        <fieldUsage x="1"/>
      </fieldsUsage>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2">
    <map measureGroup="0" dimension="0"/>
    <map measureGroup="0" dimension="6"/>
    <map measureGroup="1" dimension="1"/>
    <map measureGroup="1" dimension="5"/>
    <map measureGroup="2" dimension="2"/>
    <map measureGroup="2" dimension="5"/>
    <map measureGroup="2" dimension="6"/>
    <map measureGroup="3" dimension="3"/>
    <map measureGroup="4" dimension="5"/>
    <map measureGroup="5" dimension="6"/>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5.915339930558" backgroundQuery="1" createdVersion="8" refreshedVersion="8" minRefreshableVersion="3" recordCount="0" supportSubquery="1" supportAdvancedDrill="1" xr:uid="{F789A7AF-91B4-4336-9CEC-A8BDA524488F}">
  <cacheSource type="external" connectionId="8"/>
  <cacheFields count="3">
    <cacheField name="[Members].[is_subsidized].[is_subsidized]" caption="is_subsidized" numFmtId="0" hierarchy="45" level="1">
      <sharedItems count="2">
        <b v="0"/>
        <b v="1"/>
      </sharedItems>
    </cacheField>
    <cacheField name="[Measures].[Count of member_id]" caption="Count of member_id" numFmtId="0" hierarchy="74"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2" memberValueDatatype="11" unbalanced="0">
      <fieldsUsage count="2">
        <fieldUsage x="-1"/>
        <fieldUsage x="0"/>
      </fieldsUsage>
    </cacheHierarchy>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2"/>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8">
    <map measureGroup="0" dimension="0"/>
    <map measureGroup="1" dimension="1"/>
    <map measureGroup="1" dimension="5"/>
    <map measureGroup="2" dimension="2"/>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5.915340046296" backgroundQuery="1" createdVersion="8" refreshedVersion="8" minRefreshableVersion="3" recordCount="0" supportSubquery="1" supportAdvancedDrill="1" xr:uid="{CC5FE5EB-E45D-4066-A4C6-B778B3F0FA63}">
  <cacheSource type="external" connectionId="8"/>
  <cacheFields count="2">
    <cacheField name="[Measures].[Average of contribution_amount]" caption="Average of contribution_amount" numFmtId="0" hierarchy="88"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1"/>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oneField="1" hidden="1">
      <fieldsUsage count="1">
        <fieldUsage x="0"/>
      </fieldsUsage>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8">
    <map measureGroup="0" dimension="0"/>
    <map measureGroup="1" dimension="1"/>
    <map measureGroup="1" dimension="5"/>
    <map measureGroup="2" dimension="2"/>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5.915340509258" backgroundQuery="1" createdVersion="8" refreshedVersion="8" minRefreshableVersion="3" recordCount="0" supportSubquery="1" supportAdvancedDrill="1" xr:uid="{0A168055-ACE2-4234-A5D7-A0236D7B7998}">
  <cacheSource type="external" connectionId="8"/>
  <cacheFields count="3">
    <cacheField name="[Healthcare_Services].[service_type].[service_type]" caption="service_type" numFmtId="0" hierarchy="26" level="1">
      <sharedItems count="5">
        <s v="Consultation"/>
        <s v="Maternity"/>
        <s v="Medication"/>
        <s v="Surgery"/>
        <s v="Therapy"/>
      </sharedItems>
    </cacheField>
    <cacheField name="[Measures].[Count of service_id]" caption="Count of service_id" numFmtId="0" hierarchy="78"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2" memberValueDatatype="130" unbalanced="0">
      <fieldsUsage count="2">
        <fieldUsage x="-1"/>
        <fieldUsage x="0"/>
      </fieldsUsage>
    </cacheHierarchy>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2"/>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0">
    <map measureGroup="0" dimension="0"/>
    <map measureGroup="1" dimension="1"/>
    <map measureGroup="1" dimension="5"/>
    <map measureGroup="2" dimension="2"/>
    <map measureGroup="2" dimension="5"/>
    <map measureGroup="2" dimension="6"/>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5.91534097222" backgroundQuery="1" createdVersion="8" refreshedVersion="8" minRefreshableVersion="3" recordCount="0" supportSubquery="1" supportAdvancedDrill="1" xr:uid="{2B61DE4B-0B1B-4DBE-ABF7-3E7ABF0CCD30}">
  <cacheSource type="external" connectionId="8"/>
  <cacheFields count="3">
    <cacheField name="[Claims].[claim_status].[claim_status]" caption="claim_status" numFmtId="0" hierarchy="6" level="1">
      <sharedItems count="3">
        <s v="Approved"/>
        <s v="Pending"/>
        <s v="Rejected"/>
      </sharedItems>
    </cacheField>
    <cacheField name="[Measures].[Count of claim_id]" caption="Count of claim_id" numFmtId="0" hierarchy="87"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0"/>
      </fieldsUsage>
    </cacheHierarchy>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2"/>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oneField="1" hidden="1">
      <fieldsUsage count="1">
        <fieldUsage x="1"/>
      </fieldsUsage>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2">
    <map measureGroup="0" dimension="0"/>
    <map measureGroup="0" dimension="6"/>
    <map measureGroup="1" dimension="1"/>
    <map measureGroup="1" dimension="5"/>
    <map measureGroup="2" dimension="2"/>
    <map measureGroup="2" dimension="5"/>
    <map measureGroup="2" dimension="6"/>
    <map measureGroup="3" dimension="3"/>
    <map measureGroup="4" dimension="5"/>
    <map measureGroup="5" dimension="6"/>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5.915341203705" backgroundQuery="1" createdVersion="8" refreshedVersion="8" minRefreshableVersion="3" recordCount="0" supportSubquery="1" supportAdvancedDrill="1" xr:uid="{76B2AE72-CF5C-4140-9D85-25F073653AD9}">
  <cacheSource type="external" connectionId="8"/>
  <cacheFields count="2">
    <cacheField name="[Measures].[Count of member_id]" caption="Count of member_id" numFmtId="0" hierarchy="74"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1"/>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8">
    <map measureGroup="0" dimension="0"/>
    <map measureGroup="1" dimension="1"/>
    <map measureGroup="1" dimension="5"/>
    <map measureGroup="2" dimension="2"/>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522818865742" backgroundQuery="1" createdVersion="3" refreshedVersion="8" minRefreshableVersion="3" recordCount="0" supportSubquery="1" supportAdvancedDrill="1" xr:uid="{085A1E5B-B508-460B-94F2-0D27CB6F521E}">
  <cacheSource type="external" connectionId="8">
    <extLst>
      <ext xmlns:x14="http://schemas.microsoft.com/office/spreadsheetml/2009/9/main" uri="{F057638F-6D5F-4e77-A914-E7F072B9BCA8}">
        <x14:sourceConnection name="ThisWorkbookDataModel"/>
      </ext>
    </extLst>
  </cacheSource>
  <cacheFields count="0"/>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0"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0"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0" memberValueDatatype="130" unbalanced="0"/>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660810472"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52324328704" backgroundQuery="1" createdVersion="3" refreshedVersion="8" minRefreshableVersion="3" recordCount="0" supportSubquery="1" supportAdvancedDrill="1" xr:uid="{339FD690-B99B-4DF4-BC54-42330E1AD46E}">
  <cacheSource type="external" connectionId="8">
    <extLst>
      <ext xmlns:x14="http://schemas.microsoft.com/office/spreadsheetml/2009/9/main" uri="{F057638F-6D5F-4e77-A914-E7F072B9BCA8}">
        <x14:sourceConnection name="ThisWorkbookDataModel"/>
      </ext>
    </extLst>
  </cacheSource>
  <cacheFields count="0"/>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0"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0"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0"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980759878"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529044097224" backgroundQuery="1" createdVersion="3" refreshedVersion="8" minRefreshableVersion="3" recordCount="0" supportSubquery="1" supportAdvancedDrill="1" xr:uid="{2862EC22-6839-4AB6-8B6A-3E2565BC90ED}">
  <cacheSource type="external" connectionId="8">
    <extLst>
      <ext xmlns:x14="http://schemas.microsoft.com/office/spreadsheetml/2009/9/main" uri="{F057638F-6D5F-4e77-A914-E7F072B9BCA8}">
        <x14:sourceConnection name="ThisWorkbookDataModel"/>
      </ext>
    </extLst>
  </cacheSource>
  <cacheFields count="0"/>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0"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0"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0" memberValueDatatype="130" unbalanced="0"/>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576630723"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53686122685" backgroundQuery="1" createdVersion="3" refreshedVersion="8" minRefreshableVersion="3" recordCount="0" supportSubquery="1" supportAdvancedDrill="1" xr:uid="{AD4D335D-67D8-4C4E-B1C2-2CA3693D3740}">
  <cacheSource type="external" connectionId="8">
    <extLst>
      <ext xmlns:x14="http://schemas.microsoft.com/office/spreadsheetml/2009/9/main" uri="{F057638F-6D5F-4e77-A914-E7F072B9BCA8}">
        <x14:sourceConnection name="ThisWorkbookDataModel"/>
      </ext>
    </extLst>
  </cacheSource>
  <cacheFields count="0"/>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0"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0"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0" memberValueDatatype="130" unbalanced="0"/>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3660328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492EEE-9656-45AE-9044-C07F1946BD88}" name="PivotTable15" cacheId="333" applyNumberFormats="0" applyBorderFormats="0" applyFontFormats="0" applyPatternFormats="0" applyAlignmentFormats="0" applyWidthHeightFormats="1" dataCaption="Values" tag="109ac116-221b-43e6-98ed-87efa3a9bf14" updatedVersion="8" minRefreshableVersion="3" useAutoFormatting="1" subtotalHiddenItems="1" itemPrintTitles="1" createdVersion="8" indent="0" multipleFieldFilters="0">
  <location ref="A82:B88" firstHeaderRow="1" firstDataRow="1" firstDataCol="1"/>
  <pivotFields count="3">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Count of service_id" fld="1" subtotal="count" baseField="0" baseItem="0"/>
  </dataField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828EE8-98F3-4357-8591-C6AE3129E53F}" name="PivotTable3" cacheId="312" applyNumberFormats="0" applyBorderFormats="0" applyFontFormats="0" applyPatternFormats="0" applyAlignmentFormats="0" applyWidthHeightFormats="1" dataCaption="Values" tag="171b5cd7-dce7-4fec-ac20-a3be8fc11850" updatedVersion="8" minRefreshableVersion="5" useAutoFormatting="1" subtotalHiddenItems="1" colGrandTotals="0" itemPrintTitles="1" createdVersion="8" indent="0" multipleFieldFilters="0" chartFormat="9">
  <location ref="A7:C12" firstHeaderRow="1" firstDataRow="2" firstDataCol="1"/>
  <pivotFields count="5">
    <pivotField dataField="1" showAll="0"/>
    <pivotField name="Employment Status" axis="axisRow" allDrilled="1" showAll="0" dataSourceSort="1" defaultAttributeDrillState="1">
      <items count="4">
        <item x="0"/>
        <item x="1"/>
        <item x="2"/>
        <item t="default"/>
      </items>
    </pivotField>
    <pivotField name="Subsidy Status" axis="axisCol" allDrilled="1" showAll="0" dataSourceSort="1" defaultAttributeDrillState="1">
      <items count="3">
        <item x="0"/>
        <item x="1"/>
        <item t="default"/>
      </items>
    </pivotField>
    <pivotField allDrilled="1" showAll="0" dataSourceSort="1" defaultAttributeDrillState="1">
      <items count="1">
        <item t="default"/>
      </items>
    </pivotField>
    <pivotField allDrilled="1" showAll="0" dataSourceSort="1" defaultAttributeDrillState="1"/>
  </pivotFields>
  <rowFields count="1">
    <field x="1"/>
  </rowFields>
  <rowItems count="4">
    <i>
      <x/>
    </i>
    <i>
      <x v="1"/>
    </i>
    <i>
      <x v="2"/>
    </i>
    <i t="grand">
      <x/>
    </i>
  </rowItems>
  <colFields count="1">
    <field x="2"/>
  </colFields>
  <colItems count="2">
    <i>
      <x/>
    </i>
    <i>
      <x v="1"/>
    </i>
  </colItems>
  <dataFields count="1">
    <dataField name="Subsidy by Employment Status" fld="0" subtotal="count" baseField="0" baseItem="0"/>
  </dataFields>
  <chartFormats count="4">
    <chartFormat chart="1" format="2" series="1">
      <pivotArea type="data" outline="0" fieldPosition="0">
        <references count="2">
          <reference field="4294967294" count="1" selected="0">
            <x v="0"/>
          </reference>
          <reference field="2" count="1" selected="0">
            <x v="0"/>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caption="Employment Status"/>
    <pivotHierarchy multipleItemSelectionAllowed="1" dragToData="1"/>
    <pivotHierarchy dragToData="1"/>
    <pivotHierarchy dragToData="1" caption="Subsidy Status"/>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bsidy by Employment 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 name="[Claims].[claim_date]">
      <autoFilter ref="A1">
        <filterColumn colId="0">
          <customFilters and="1">
            <customFilter operator="greaterThanOrEqual" val="44958"/>
            <customFilter operator="lessThanOrEqual" val="45077"/>
          </customFilters>
        </filterColumn>
      </autoFilter>
      <extLst>
        <ext xmlns:x15="http://schemas.microsoft.com/office/spreadsheetml/2010/11/main" uri="{0605FD5F-26C8-4aeb-8148-2DB25E43C511}">
          <x15:pivotFilter useWholeDay="1"/>
        </ext>
      </extLst>
    </filter>
  </filters>
  <rowHierarchiesUsage count="1">
    <rowHierarchyUsage hierarchyUsage="42"/>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6338EA-B580-4804-895D-9B5001961691}" name="PivotTable5" cacheId="315" applyNumberFormats="0" applyBorderFormats="0" applyFontFormats="0" applyPatternFormats="0" applyAlignmentFormats="0" applyWidthHeightFormats="1" dataCaption="Values" tag="a282176e-5de1-41e3-b523-d01d607aeef0" updatedVersion="8" minRefreshableVersion="5" useAutoFormatting="1" subtotalHiddenItems="1" itemPrintTitles="1" createdVersion="8" indent="0" multipleFieldFilters="0" chartFormat="9">
  <location ref="A14:B27" firstHeaderRow="1" firstDataRow="1" firstDataCol="1"/>
  <pivotFields count="5">
    <pivotField name="Contribution Month"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items count="1">
        <item t="default"/>
      </items>
    </pivotField>
    <pivotField allDrilled="1" showAll="0" dataSourceSort="1" defaultAttributeDrillState="1">
      <items count="1">
        <item t="default"/>
      </items>
    </pivotField>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Total Cntribution Amount" fld="1" baseField="0" baseItem="2"/>
  </dataFields>
  <chartFormats count="2">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ntribution Mont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caption="Total Cntribution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16" name="[Contributions].[contribution_date]">
      <autoFilter ref="A1">
        <filterColumn colId="0">
          <customFilters and="1">
            <customFilter operator="greaterThanOrEqual" val="45108"/>
            <customFilter operator="lessThanOrEqual" val="46022"/>
          </customFilters>
        </filterColumn>
      </autoFilter>
      <extLst>
        <ext xmlns:x15="http://schemas.microsoft.com/office/spreadsheetml/2010/11/main" uri="{0605FD5F-26C8-4aeb-8148-2DB25E43C511}">
          <x15:pivotFilter useWholeDay="1"/>
        </ext>
      </extLst>
    </filter>
    <filter fld="2" type="dateBetween" evalOrder="-1" id="8" name="[Claims].[claim_date]">
      <autoFilter ref="A1">
        <filterColumn colId="0">
          <customFilters and="1">
            <customFilter operator="greaterThanOrEqual" val="44958"/>
            <customFilter operator="lessThanOrEqual" val="45077"/>
          </customFilters>
        </filterColumn>
      </autoFilter>
      <extLst>
        <ext xmlns:x15="http://schemas.microsoft.com/office/spreadsheetml/2010/11/main" uri="{0605FD5F-26C8-4aeb-8148-2DB25E43C511}">
          <x15:pivotFilter useWholeDay="1"/>
        </ext>
      </extLst>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260428-A8F0-4A5A-B36A-C14FB73A3B0D}" name="PivotTable6" cacheId="318" applyNumberFormats="0" applyBorderFormats="0" applyFontFormats="0" applyPatternFormats="0" applyAlignmentFormats="0" applyWidthHeightFormats="1" dataCaption="Values" tag="13f07146-3fc4-4e58-9b76-a6902b353cbc" updatedVersion="8" minRefreshableVersion="3" useAutoFormatting="1" subtotalHiddenItems="1" itemPrintTitles="1" createdVersion="8" indent="0" multipleFieldFilters="0">
  <location ref="A31:B37" firstHeaderRow="1" firstDataRow="1" firstDataCol="1"/>
  <pivotFields count="3">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Count of service_id" fld="1" subtotal="count" baseField="0" baseItem="0"/>
  </dataField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93FA5E-657A-4837-8C2A-DB041CE2F27E}" name="PivotTable16" cacheId="336" applyNumberFormats="0" applyBorderFormats="0" applyFontFormats="0" applyPatternFormats="0" applyAlignmentFormats="0" applyWidthHeightFormats="1" dataCaption="Values" tag="fdc1d778-e580-4a35-ae76-da832a0320da" updatedVersion="8" minRefreshableVersion="3" useAutoFormatting="1" subtotalHiddenItems="1" itemPrintTitles="1" createdVersion="8" indent="0" multipleFieldFilters="0">
  <location ref="A90:B94"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Count of claim_id" fld="1" subtotal="count" showDataAs="percentOfTotal" baseField="0" baseItem="2" numFmtId="10"/>
  </dataField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pivotHierarchy dragToData="1"/>
    <pivotHierarchy dragToData="1" caption="Count of claim_id"/>
    <pivotHierarchy dragToData="1" caption="Average Contributions"/>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2BEB45-4B89-4825-A223-A46A1E938E1A}" name="PivotTable13" cacheId="327" applyNumberFormats="0" applyBorderFormats="0" applyFontFormats="0" applyPatternFormats="0" applyAlignmentFormats="0" applyWidthHeightFormats="1" dataCaption="Values" tag="0a0ed8bd-be41-4573-ab86-9f74269db9b4" updatedVersion="8" minRefreshableVersion="3" useAutoFormatting="1" subtotalHiddenItems="1" itemPrintTitles="1" createdVersion="8" indent="0" multipleFieldFilters="0">
  <location ref="A74:B77"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3">
    <i>
      <x/>
    </i>
    <i>
      <x v="1"/>
    </i>
    <i t="grand">
      <x/>
    </i>
  </rowItems>
  <colItems count="1">
    <i/>
  </colItems>
  <dataFields count="1">
    <dataField name="Count of member_id" fld="1" subtotal="count" showDataAs="percentOfTotal" baseField="0" baseItem="0" numFmtId="10"/>
  </dataFields>
  <formats count="2">
    <format dxfId="1">
      <pivotArea collapsedLevelsAreSubtotals="1" fieldPosition="0">
        <references count="1">
          <reference field="0" count="1">
            <x v="0"/>
          </reference>
        </references>
      </pivotArea>
    </format>
    <format dxfId="0">
      <pivotArea collapsedLevelsAreSubtotals="1" fieldPosition="0">
        <references count="1">
          <reference field="0" count="1">
            <x v="1"/>
          </reference>
        </references>
      </pivotArea>
    </format>
  </format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pivotHierarchy dragToData="1"/>
    <pivotHierarchy dragToData="1" caption="Count of claim_id"/>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A2C553-395C-4D6C-BC57-09C79FDED0AD}" name="PivotTable8" cacheId="306" applyNumberFormats="0" applyBorderFormats="0" applyFontFormats="0" applyPatternFormats="0" applyAlignmentFormats="0" applyWidthHeightFormats="1" dataCaption="Values" tag="36d1bc37-fc51-470a-8b18-c3b87f390aed" updatedVersion="8" minRefreshableVersion="3" useAutoFormatting="1" subtotalHiddenItems="1" itemPrintTitles="1" createdVersion="8" indent="0" multipleFieldFilters="0">
  <location ref="A39:C45" firstHeaderRow="0" firstDataRow="1" firstDataCol="1"/>
  <pivotFields count="4">
    <pivotField dataField="1" showAll="0"/>
    <pivotField dataField="1" showAll="0"/>
    <pivotField axis="axisRow" allDrilled="1" showAll="0" dataSourceSort="1" defaultAttributeDrillState="1">
      <items count="6">
        <item x="0"/>
        <item x="1"/>
        <item x="2"/>
        <item x="3"/>
        <item x="4"/>
        <item t="default"/>
      </items>
    </pivotField>
    <pivotField allDrilled="1" showAll="0" dataSourceSort="1" defaultAttributeDrillState="1"/>
  </pivotFields>
  <rowFields count="1">
    <field x="2"/>
  </rowFields>
  <rowItems count="6">
    <i>
      <x/>
    </i>
    <i>
      <x v="1"/>
    </i>
    <i>
      <x v="2"/>
    </i>
    <i>
      <x v="3"/>
    </i>
    <i>
      <x v="4"/>
    </i>
    <i t="grand">
      <x/>
    </i>
  </rowItems>
  <colFields count="1">
    <field x="-2"/>
  </colFields>
  <colItems count="2">
    <i>
      <x/>
    </i>
    <i i="1">
      <x v="1"/>
    </i>
  </colItems>
  <dataFields count="2">
    <dataField name="Average of cost_total" fld="0" subtotal="average" baseField="0" baseItem="0"/>
    <dataField name="Average of cost_covered" fld="1" subtotal="average" baseField="0" baseItem="0"/>
  </dataField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2D0D5D-50D6-469F-9EA5-E6496E1DF2FE}" name="PivotTable14" cacheId="330" applyNumberFormats="0" applyBorderFormats="0" applyFontFormats="0" applyPatternFormats="0" applyAlignmentFormats="0" applyWidthHeightFormats="1" dataCaption="Values" tag="779df07d-4883-46c0-ab82-433673ea1228" updatedVersion="8" minRefreshableVersion="3" useAutoFormatting="1" subtotalHiddenItems="1" itemPrintTitles="1" createdVersion="8" indent="0" multipleFieldFilters="0">
  <location ref="A79:A80" firstHeaderRow="1" firstDataRow="1" firstDataCol="0"/>
  <pivotFields count="2">
    <pivotField dataField="1" showAll="0"/>
    <pivotField allDrilled="1" showAll="0" dataSourceSort="1" defaultAttributeDrillState="1"/>
  </pivotFields>
  <rowItems count="1">
    <i/>
  </rowItems>
  <colItems count="1">
    <i/>
  </colItems>
  <dataFields count="1">
    <dataField name="Average Contributions" fld="0" subtotal="average" baseField="0" baseItem="0" numFmtId="165"/>
  </dataFields>
  <formats count="1">
    <format dxfId="2">
      <pivotArea outline="0" collapsedLevelsAreSubtotals="1" fieldPosition="0"/>
    </format>
  </format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pivotHierarchy dragToData="1"/>
    <pivotHierarchy dragToData="1" caption="Count of claim_id"/>
    <pivotHierarchy dragToData="1" caption="Average Contribution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158451-A04C-43F0-B2A5-2C16CE886AE0}" name="PivotTable10" cacheId="324" applyNumberFormats="0" applyBorderFormats="0" applyFontFormats="0" applyPatternFormats="0" applyAlignmentFormats="0" applyWidthHeightFormats="1" dataCaption="Values" tag="dff98e9d-2f44-45b8-ad72-0e10a3ee161d" updatedVersion="8" minRefreshableVersion="3" useAutoFormatting="1" subtotalHiddenItems="1" itemPrintTitles="1" createdVersion="8" indent="0" multipleFieldFilters="0" chartFormat="16">
  <location ref="A63:B67" firstHeaderRow="1" firstDataRow="1" firstDataCol="1"/>
  <pivotFields count="3">
    <pivotField name="Claim Status"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Claim Status Frequency" fld="1" subtotal="count" showDataAs="percentOfTotal" baseField="0" baseItem="0" numFmtId="1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s>
  <pivotHierarchies count="90">
    <pivotHierarchy dragToData="1"/>
    <pivotHierarchy dragToData="1"/>
    <pivotHierarchy dragToData="1"/>
    <pivotHierarchy dragToData="1"/>
    <pivotHierarchy dragToData="1"/>
    <pivotHierarchy dragToData="1"/>
    <pivotHierarchy dragToData="1" caption="Claim Status"/>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pivotHierarchy dragToData="1"/>
    <pivotHierarchy dragToData="1" caption="Claim Status Frequency"/>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556891-39E2-4A7C-A0BC-C5724490103F}" name="PivotTable9" cacheId="321" applyNumberFormats="0" applyBorderFormats="0" applyFontFormats="0" applyPatternFormats="0" applyAlignmentFormats="0" applyWidthHeightFormats="1" dataCaption="Values" tag="688a53f7-ebcf-4867-b6f0-aeca797e0a6a" updatedVersion="8" minRefreshableVersion="3" useAutoFormatting="1" subtotalHiddenItems="1" itemPrintTitles="1" createdVersion="8" indent="0" compact="0" compactData="0" multipleFieldFilters="0">
  <location ref="A47:F61" firstHeaderRow="1" firstDataRow="2" firstDataCol="2"/>
  <pivotFields count="5">
    <pivotField axis="axisCol" compact="0" allDrilled="1" outline="0" showAll="0" dataSourceSort="1" defaultSubtotal="0" defaultAttributeDrillState="1">
      <items count="3">
        <item x="0"/>
        <item x="1"/>
        <item x="2"/>
      </items>
    </pivotField>
    <pivotField axis="axisRow" compact="0" allDrilled="1" outline="0" showAll="0" dataSourceSort="1" defaultSubtotal="0" defaultAttributeDrillState="1">
      <items count="4">
        <item x="0"/>
        <item x="1"/>
        <item x="2"/>
        <item x="3"/>
      </items>
    </pivotField>
    <pivotField axis="axisRow" compact="0" allDrilled="1" outline="0" showAll="0" dataSourceSort="1" defaultSubtotal="0" defaultAttributeDrillState="1">
      <items count="12">
        <item x="0"/>
        <item x="1"/>
        <item x="2"/>
        <item x="3"/>
        <item x="4"/>
        <item x="5"/>
        <item x="6"/>
        <item x="7"/>
        <item x="8"/>
        <item x="9"/>
        <item x="10"/>
        <item x="11"/>
      </items>
    </pivotField>
    <pivotField dataField="1" compact="0" outline="0" showAll="0"/>
    <pivotField compact="0" allDrilled="1" outline="0" subtotalTop="0" showAll="0" dataSourceSort="1" defaultSubtotal="0" defaultAttributeDrillState="1"/>
  </pivotFields>
  <rowFields count="2">
    <field x="1"/>
    <field x="2"/>
  </rowFields>
  <rowItems count="13">
    <i>
      <x/>
      <x/>
    </i>
    <i r="1">
      <x v="1"/>
    </i>
    <i r="1">
      <x v="2"/>
    </i>
    <i>
      <x v="1"/>
      <x v="3"/>
    </i>
    <i r="1">
      <x v="4"/>
    </i>
    <i r="1">
      <x v="5"/>
    </i>
    <i>
      <x v="2"/>
      <x v="6"/>
    </i>
    <i r="1">
      <x v="7"/>
    </i>
    <i r="1">
      <x v="8"/>
    </i>
    <i>
      <x v="3"/>
      <x v="9"/>
    </i>
    <i r="1">
      <x v="10"/>
    </i>
    <i r="1">
      <x v="11"/>
    </i>
    <i t="grand">
      <x/>
    </i>
  </rowItems>
  <colFields count="1">
    <field x="0"/>
  </colFields>
  <colItems count="4">
    <i>
      <x/>
    </i>
    <i>
      <x v="1"/>
    </i>
    <i>
      <x v="2"/>
    </i>
    <i t="grand">
      <x/>
    </i>
  </colItems>
  <dataFields count="1">
    <dataField name="Sum of claim_amount" fld="3" baseField="0" baseItem="0"/>
  </dataField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caption="Count of claim_amount"/>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9"/>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92FA28-5400-4416-AB34-BC503B6A1192}" name="PivotTable11" cacheId="339" applyNumberFormats="0" applyBorderFormats="0" applyFontFormats="0" applyPatternFormats="0" applyAlignmentFormats="0" applyWidthHeightFormats="1" dataCaption="Values" tag="d8ce10d7-496a-4492-96f2-786697003476" updatedVersion="8" minRefreshableVersion="3" useAutoFormatting="1" subtotalHiddenItems="1" itemPrintTitles="1" createdVersion="8" indent="0" multipleFieldFilters="0">
  <location ref="A71:A72" firstHeaderRow="1" firstDataRow="1" firstDataCol="0"/>
  <pivotFields count="2">
    <pivotField dataField="1" showAll="0"/>
    <pivotField allDrilled="1" showAll="0" dataSourceSort="1" defaultAttributeDrillState="1"/>
  </pivotFields>
  <rowItems count="1">
    <i/>
  </rowItems>
  <colItems count="1">
    <i/>
  </colItems>
  <dataFields count="1">
    <dataField name="Total_Members" fld="0" subtotal="count" baseField="0" baseItem="0"/>
  </dataField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_Members"/>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pivotHierarchy dragToData="1"/>
    <pivotHierarchy dragToData="1" caption="Count of claim_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A219CB-ABF7-47E6-B48F-52ECDD978DE5}" name="PivotTable1" cacheId="309" applyNumberFormats="0" applyBorderFormats="0" applyFontFormats="0" applyPatternFormats="0" applyAlignmentFormats="0" applyWidthHeightFormats="1" dataCaption="Values" tag="ff57b9a2-db3d-4490-ab10-26addfed82dc" updatedVersion="8" minRefreshableVersion="5" useAutoFormatting="1" subtotalHiddenItems="1" itemPrintTitles="1" createdVersion="8" indent="0" multipleFieldFilters="0" chartFormat="19">
  <location ref="A1:B5" firstHeaderRow="1" firstDataRow="1" firstDataCol="1"/>
  <pivotFields count="5">
    <pivotField name="Income Level" axis="axisRow" allDrilled="1" showAll="0" dataSourceSort="1" defaultAttributeDrillState="1">
      <items count="4">
        <item x="0"/>
        <item x="1"/>
        <item x="2"/>
        <item t="default"/>
      </items>
    </pivotField>
    <pivotField dataField="1" showAll="0"/>
    <pivotField allDrilled="1" showAll="0" dataSourceSort="1" defaultAttributeDrillState="1">
      <items count="1">
        <item t="default"/>
      </items>
    </pivotField>
    <pivotField allDrilled="1" showAll="0" dataSourceSort="1" defaultAttributeDrillState="1">
      <items count="1">
        <item t="default"/>
      </items>
    </pivotField>
    <pivotField allDrilled="1" showAll="0" dataSourceSort="1" defaultAttributeDrillState="1"/>
  </pivotFields>
  <rowFields count="1">
    <field x="0"/>
  </rowFields>
  <rowItems count="4">
    <i>
      <x/>
    </i>
    <i>
      <x v="1"/>
    </i>
    <i>
      <x v="2"/>
    </i>
    <i t="grand">
      <x/>
    </i>
  </rowItems>
  <colItems count="1">
    <i/>
  </colItems>
  <dataFields count="1">
    <dataField name="Total Members per Income Level" fld="1" subtotal="count" baseField="0" baseItem="0"/>
  </dataField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0"/>
          </reference>
        </references>
      </pivotArea>
    </chartFormat>
    <chartFormat chart="8" format="10">
      <pivotArea type="data" outline="0" fieldPosition="0">
        <references count="2">
          <reference field="4294967294" count="1" selected="0">
            <x v="0"/>
          </reference>
          <reference field="0" count="1" selected="0">
            <x v="1"/>
          </reference>
        </references>
      </pivotArea>
    </chartFormat>
    <chartFormat chart="8" format="11">
      <pivotArea type="data" outline="0" fieldPosition="0">
        <references count="2">
          <reference field="4294967294" count="1" selected="0">
            <x v="0"/>
          </reference>
          <reference field="0" count="1" selected="0">
            <x v="2"/>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caption="Income Level"/>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Members per Income Leve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8" name="[Contributions].[contribution_date]">
      <autoFilter ref="A1">
        <filterColumn colId="0">
          <customFilters and="1">
            <customFilter operator="greaterThanOrEqual" val="45108"/>
            <customFilter operator="lessThanOrEqual" val="46022"/>
          </customFilters>
        </filterColumn>
      </autoFilter>
      <extLst>
        <ext xmlns:x15="http://schemas.microsoft.com/office/spreadsheetml/2010/11/main" uri="{0605FD5F-26C8-4aeb-8148-2DB25E43C511}">
          <x15:pivotFilter useWholeDay="1"/>
        </ext>
      </extLst>
    </filter>
    <filter fld="2" type="dateBetween" evalOrder="-1" id="2" name="[Claims].[claim_date]">
      <autoFilter ref="A1">
        <filterColumn colId="0">
          <customFilters and="1">
            <customFilter operator="greaterThanOrEqual" val="44958"/>
            <customFilter operator="lessThanOrEqual" val="45077"/>
          </customFilters>
        </filterColumn>
      </autoFilter>
      <extLst>
        <ext xmlns:x15="http://schemas.microsoft.com/office/spreadsheetml/2010/11/main" uri="{0605FD5F-26C8-4aeb-8148-2DB25E43C511}">
          <x15:pivotFilter useWholeDay="1"/>
        </ext>
      </extLst>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D22F09-17AD-4AE9-8BD8-214980E96DD2}" sourceName="[Members].[region]">
  <pivotTables>
    <pivotTable tabId="1" name="PivotTable5"/>
    <pivotTable tabId="1" name="PivotTable1"/>
    <pivotTable tabId="1" name="PivotTable10"/>
    <pivotTable tabId="1" name="PivotTable11"/>
    <pivotTable tabId="1" name="PivotTable13"/>
    <pivotTable tabId="1" name="PivotTable14"/>
    <pivotTable tabId="1" name="PivotTable15"/>
    <pivotTable tabId="1" name="PivotTable16"/>
    <pivotTable tabId="1" name="PivotTable3"/>
    <pivotTable tabId="1" name="PivotTable6"/>
    <pivotTable tabId="1" name="PivotTable8"/>
    <pivotTable tabId="1" name="PivotTable9"/>
  </pivotTables>
  <data>
    <olap pivotCacheId="1366032818">
      <levels count="2">
        <level uniqueName="[Members].[region].[(All)]" sourceCaption="(All)" count="0"/>
        <level uniqueName="[Members].[region].[region]" sourceCaption="region" count="8">
          <ranges>
            <range startItem="0">
              <i n="[Members].[region].&amp;[Central]" c="Central"/>
              <i n="[Members].[region].&amp;[Coast]" c="Coast"/>
              <i n="[Members].[region].&amp;[Eastern]" c="Eastern"/>
              <i n="[Members].[region].&amp;[Nairobi]" c="Nairobi"/>
              <i n="[Members].[region].&amp;[North Eastern]" c="North Eastern"/>
              <i n="[Members].[region].&amp;[Nyanza]" c="Nyanza"/>
              <i n="[Members].[region].&amp;[Rift Valley]" c="Rift Valley"/>
              <i n="[Members].[region].&amp;[Western]" c="Western"/>
            </range>
          </ranges>
        </level>
      </levels>
      <selections count="1">
        <selection n="[Members].[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817202C2-4839-4A12-B8F0-1FF6B5EC0847}" sourceName="[Providers].[level]">
  <pivotTables>
    <pivotTable tabId="1" name="PivotTable8"/>
    <pivotTable tabId="1" name="PivotTable1"/>
    <pivotTable tabId="1" name="PivotTable3"/>
    <pivotTable tabId="1" name="PivotTable5"/>
    <pivotTable tabId="1" name="PivotTable6"/>
    <pivotTable tabId="1" name="PivotTable9"/>
    <pivotTable tabId="1" name="PivotTable10"/>
    <pivotTable tabId="1" name="PivotTable13"/>
    <pivotTable tabId="1" name="PivotTable14"/>
    <pivotTable tabId="1" name="PivotTable15"/>
    <pivotTable tabId="1" name="PivotTable16"/>
    <pivotTable tabId="1" name="PivotTable11"/>
  </pivotTables>
  <data>
    <olap pivotCacheId="1980759878">
      <levels count="2">
        <level uniqueName="[Providers].[level].[(All)]" sourceCaption="(All)" count="0"/>
        <level uniqueName="[Providers].[level].[level]" sourceCaption="level" count="4">
          <ranges>
            <range startItem="0">
              <i n="[Providers].[level].&amp;[Level 2]" c="Level 2"/>
              <i n="[Providers].[level].&amp;[Level 3]" c="Level 3"/>
              <i n="[Providers].[level].&amp;[Level 4]" c="Level 4"/>
              <i n="[Providers].[level].&amp;[Level 5]" c="Level 5"/>
            </range>
          </ranges>
        </level>
      </levels>
      <selections count="1">
        <selection n="[Providers].[lev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DEDA3FA-D794-4F43-9FCA-81671CC4EEE1}" sourceName="[Members].[gender]">
  <pivotTables>
    <pivotTable tabId="1" name="PivotTable3"/>
    <pivotTable tabId="1" name="PivotTable1"/>
    <pivotTable tabId="1" name="PivotTable5"/>
    <pivotTable tabId="1" name="PivotTable6"/>
    <pivotTable tabId="1" name="PivotTable8"/>
    <pivotTable tabId="1" name="PivotTable9"/>
    <pivotTable tabId="1" name="PivotTable10"/>
    <pivotTable tabId="1" name="PivotTable13"/>
    <pivotTable tabId="1" name="PivotTable14"/>
    <pivotTable tabId="1" name="PivotTable15"/>
    <pivotTable tabId="1" name="PivotTable16"/>
    <pivotTable tabId="1" name="PivotTable11"/>
  </pivotTables>
  <data>
    <olap pivotCacheId="660810472">
      <levels count="2">
        <level uniqueName="[Members].[gender].[(All)]" sourceCaption="(All)" count="0"/>
        <level uniqueName="[Members].[gender].[gender]" sourceCaption="gender" count="2">
          <ranges>
            <range startItem="0">
              <i n="[Members].[gender].&amp;[F]" c="F"/>
              <i n="[Members].[gender].&amp;[M]" c="M"/>
            </range>
          </ranges>
        </level>
      </levels>
      <selections count="1">
        <selection n="[Members].[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im_date__Year" xr10:uid="{CFBB8F6A-8B33-490B-AAA6-39495A8D11A3}" sourceName="[Claims].[claim_date (Year)]">
  <pivotTables>
    <pivotTable tabId="1" name="PivotTable5"/>
    <pivotTable tabId="1" name="PivotTable1"/>
    <pivotTable tabId="1" name="PivotTable3"/>
    <pivotTable tabId="1" name="PivotTable6"/>
    <pivotTable tabId="1" name="PivotTable8"/>
    <pivotTable tabId="1" name="PivotTable9"/>
    <pivotTable tabId="1" name="PivotTable10"/>
    <pivotTable tabId="1" name="PivotTable13"/>
    <pivotTable tabId="1" name="PivotTable14"/>
    <pivotTable tabId="1" name="PivotTable15"/>
    <pivotTable tabId="1" name="PivotTable16"/>
    <pivotTable tabId="1" name="PivotTable11"/>
  </pivotTables>
  <data>
    <olap pivotCacheId="576630723">
      <levels count="2">
        <level uniqueName="[Claims].[claim_date (Year)].[(All)]" sourceCaption="(All)" count="0"/>
        <level uniqueName="[Claims].[claim_date (Year)].[claim_date (Year)]" sourceCaption="claim_date (Year)" count="3">
          <ranges>
            <range startItem="0">
              <i n="[Claims].[claim_date (Year)].&amp;[2023]" c="2023"/>
              <i n="[Claims].[claim_date (Year)].&amp;[2024]" c="2024"/>
              <i n="[Claims].[claim_date (Year)].&amp;[2025]" c="2025"/>
            </range>
          </ranges>
        </level>
      </levels>
      <selections count="1">
        <selection n="[Claims].[claim_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19FBD84-E68F-4882-942A-327EEBC52C9B}" cache="Slicer_region" caption="region" columnCount="8" showCaption="0" level="1" style="SlicerStyleDark3 2" rowHeight="182880"/>
  <slicer name="level" xr10:uid="{E381E7D4-929E-4B0A-B811-26B78E8E6F8D}" cache="Slicer_level" caption="level" columnCount="4" showCaption="0" level="1" style="SlicerStyleDark3 2" rowHeight="182880"/>
  <slicer name="gender" xr10:uid="{E9E15287-068D-49F7-81EB-1F47C54D6CDF}" cache="Slicer_gender" caption="gender" showCaption="0" level="1" style="SlicerStyleDark3 2" rowHeight="310896"/>
  <slicer name="claim_date (Year)" xr10:uid="{C770B9FC-BF34-4721-A6E1-3161D5B22E90}" cache="Slicer_claim_date__Year" caption="claim_date (Year)" columnCount="3" showCaption="0" level="1" style="SlicerStyleDark3 2"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D1AF9-B2B8-48FA-9F6C-67888DD2FE4E}">
  <dimension ref="A1:L96"/>
  <sheetViews>
    <sheetView zoomScale="77" zoomScaleNormal="77" workbookViewId="0">
      <selection activeCell="F82" sqref="F82"/>
    </sheetView>
  </sheetViews>
  <sheetFormatPr defaultRowHeight="14.5" x14ac:dyDescent="0.35"/>
  <cols>
    <col min="1" max="1" width="14" bestFit="1" customWidth="1"/>
    <col min="2" max="2" width="15.54296875" bestFit="1" customWidth="1"/>
    <col min="3" max="5" width="14.453125" bestFit="1" customWidth="1"/>
    <col min="6" max="6" width="12.7265625" bestFit="1" customWidth="1"/>
    <col min="7" max="12" width="15.6328125" bestFit="1" customWidth="1"/>
    <col min="13" max="13" width="10.36328125" bestFit="1" customWidth="1"/>
    <col min="14" max="15" width="6.08984375" bestFit="1" customWidth="1"/>
    <col min="16" max="16" width="8.81640625" bestFit="1" customWidth="1"/>
    <col min="17" max="17" width="10.36328125" bestFit="1" customWidth="1"/>
    <col min="18" max="18" width="8.81640625" bestFit="1" customWidth="1"/>
    <col min="19" max="19" width="6.08984375" bestFit="1" customWidth="1"/>
    <col min="20" max="20" width="5.6328125" bestFit="1" customWidth="1"/>
    <col min="21" max="21" width="5.7265625" bestFit="1" customWidth="1"/>
    <col min="22" max="22" width="8.81640625" bestFit="1" customWidth="1"/>
    <col min="23" max="23" width="6.08984375" bestFit="1" customWidth="1"/>
    <col min="24" max="24" width="5.7265625" bestFit="1" customWidth="1"/>
    <col min="25" max="25" width="5.81640625" bestFit="1" customWidth="1"/>
    <col min="26" max="26" width="8.81640625" bestFit="1" customWidth="1"/>
    <col min="27" max="27" width="9.26953125" bestFit="1" customWidth="1"/>
    <col min="28" max="28" width="6.54296875" bestFit="1" customWidth="1"/>
    <col min="29" max="30" width="5.6328125" bestFit="1" customWidth="1"/>
    <col min="31" max="31" width="8.81640625" bestFit="1" customWidth="1"/>
    <col min="32" max="32" width="6.08984375" bestFit="1" customWidth="1"/>
    <col min="33" max="33" width="8.81640625" bestFit="1" customWidth="1"/>
    <col min="34" max="34" width="9.26953125" bestFit="1" customWidth="1"/>
    <col min="35" max="35" width="10.36328125" bestFit="1" customWidth="1"/>
    <col min="36" max="37" width="10.26953125" bestFit="1" customWidth="1"/>
    <col min="38" max="38" width="8.54296875" bestFit="1" customWidth="1"/>
    <col min="39" max="39" width="8.81640625" bestFit="1" customWidth="1"/>
    <col min="40" max="40" width="9.26953125" bestFit="1" customWidth="1"/>
    <col min="41" max="44" width="8.26953125" bestFit="1" customWidth="1"/>
    <col min="45" max="56" width="9.26953125" bestFit="1" customWidth="1"/>
    <col min="57" max="57" width="8" bestFit="1" customWidth="1"/>
    <col min="58" max="61" width="8.26953125" bestFit="1" customWidth="1"/>
    <col min="62" max="69" width="9.26953125" bestFit="1" customWidth="1"/>
    <col min="70" max="70" width="8.36328125" bestFit="1" customWidth="1"/>
    <col min="71" max="76" width="8.26953125" bestFit="1" customWidth="1"/>
    <col min="77" max="86" width="9.26953125" bestFit="1" customWidth="1"/>
    <col min="87" max="87" width="8.36328125" bestFit="1" customWidth="1"/>
    <col min="88" max="88" width="8.81640625" bestFit="1" customWidth="1"/>
    <col min="89" max="91" width="8.26953125" bestFit="1" customWidth="1"/>
    <col min="92" max="100" width="9.26953125" bestFit="1" customWidth="1"/>
    <col min="101" max="101" width="8.08984375" bestFit="1" customWidth="1"/>
    <col min="102" max="105" width="8.26953125" bestFit="1" customWidth="1"/>
    <col min="106" max="115" width="9.26953125" bestFit="1" customWidth="1"/>
    <col min="116" max="116" width="8.6328125" bestFit="1" customWidth="1"/>
    <col min="117" max="118" width="8.26953125" bestFit="1" customWidth="1"/>
    <col min="119" max="129" width="9.26953125" bestFit="1" customWidth="1"/>
    <col min="130" max="130" width="8.08984375" bestFit="1" customWidth="1"/>
    <col min="131" max="131" width="8.81640625" bestFit="1" customWidth="1"/>
    <col min="132" max="135" width="8.26953125" bestFit="1" customWidth="1"/>
    <col min="136" max="150" width="9.26953125" bestFit="1" customWidth="1"/>
    <col min="151" max="151" width="7.54296875" bestFit="1" customWidth="1"/>
    <col min="152" max="157" width="8.26953125" bestFit="1" customWidth="1"/>
    <col min="158" max="172" width="9.26953125" bestFit="1" customWidth="1"/>
    <col min="173" max="173" width="8.36328125" bestFit="1" customWidth="1"/>
    <col min="174" max="175" width="8.26953125" bestFit="1" customWidth="1"/>
    <col min="176" max="188" width="9.26953125" bestFit="1" customWidth="1"/>
    <col min="189" max="189" width="8.453125" bestFit="1" customWidth="1"/>
    <col min="190" max="190" width="8.81640625" bestFit="1" customWidth="1"/>
    <col min="191" max="197" width="9.26953125" bestFit="1" customWidth="1"/>
    <col min="198" max="212" width="10.26953125" bestFit="1" customWidth="1"/>
    <col min="213" max="213" width="8.1796875" bestFit="1" customWidth="1"/>
    <col min="214" max="219" width="9.26953125" bestFit="1" customWidth="1"/>
    <col min="220" max="237" width="10.26953125" bestFit="1" customWidth="1"/>
    <col min="238" max="238" width="8.453125" bestFit="1" customWidth="1"/>
    <col min="239" max="246" width="9.26953125" bestFit="1" customWidth="1"/>
    <col min="247" max="267" width="10.26953125" bestFit="1" customWidth="1"/>
    <col min="268" max="268" width="8.54296875" bestFit="1" customWidth="1"/>
    <col min="269" max="269" width="8.81640625" bestFit="1" customWidth="1"/>
    <col min="270" max="270" width="9.26953125" bestFit="1" customWidth="1"/>
    <col min="271" max="275" width="8.26953125" bestFit="1" customWidth="1"/>
    <col min="276" max="291" width="9.26953125" bestFit="1" customWidth="1"/>
    <col min="292" max="292" width="8" bestFit="1" customWidth="1"/>
    <col min="293" max="301" width="8.26953125" bestFit="1" customWidth="1"/>
    <col min="302" max="313" width="9.26953125" bestFit="1" customWidth="1"/>
    <col min="314" max="314" width="8.36328125" bestFit="1" customWidth="1"/>
    <col min="315" max="323" width="8.26953125" bestFit="1" customWidth="1"/>
    <col min="324" max="343" width="9.26953125" bestFit="1" customWidth="1"/>
    <col min="344" max="344" width="8.36328125" bestFit="1" customWidth="1"/>
    <col min="345" max="345" width="8.81640625" bestFit="1" customWidth="1"/>
    <col min="346" max="353" width="8.26953125" bestFit="1" customWidth="1"/>
    <col min="354" max="371" width="9.26953125" bestFit="1" customWidth="1"/>
    <col min="372" max="372" width="8.08984375" bestFit="1" customWidth="1"/>
    <col min="373" max="373" width="8.81640625" bestFit="1" customWidth="1"/>
    <col min="374" max="374" width="9.26953125" bestFit="1" customWidth="1"/>
    <col min="375" max="375" width="10.36328125" bestFit="1" customWidth="1"/>
    <col min="376" max="376" width="20.453125" bestFit="1" customWidth="1"/>
    <col min="377" max="377" width="19.1796875" bestFit="1" customWidth="1"/>
    <col min="378" max="378" width="20.453125" bestFit="1" customWidth="1"/>
    <col min="379" max="379" width="19.1796875" bestFit="1" customWidth="1"/>
    <col min="380" max="380" width="20.453125" bestFit="1" customWidth="1"/>
    <col min="381" max="381" width="19.1796875" bestFit="1" customWidth="1"/>
    <col min="382" max="382" width="20.453125" bestFit="1" customWidth="1"/>
    <col min="383" max="383" width="19.1796875" bestFit="1" customWidth="1"/>
    <col min="384" max="384" width="20.453125" bestFit="1" customWidth="1"/>
    <col min="385" max="385" width="19.1796875" bestFit="1" customWidth="1"/>
    <col min="386" max="386" width="20.453125" bestFit="1" customWidth="1"/>
    <col min="387" max="387" width="19.1796875" bestFit="1" customWidth="1"/>
    <col min="388" max="388" width="20.453125" bestFit="1" customWidth="1"/>
    <col min="389" max="389" width="19.1796875" bestFit="1" customWidth="1"/>
    <col min="390" max="390" width="20.453125" bestFit="1" customWidth="1"/>
    <col min="391" max="391" width="19.1796875" bestFit="1" customWidth="1"/>
    <col min="392" max="392" width="20.453125" bestFit="1" customWidth="1"/>
    <col min="393" max="393" width="19.1796875" bestFit="1" customWidth="1"/>
    <col min="394" max="394" width="20.453125" bestFit="1" customWidth="1"/>
    <col min="395" max="395" width="19.1796875" bestFit="1" customWidth="1"/>
    <col min="396" max="396" width="20.453125" bestFit="1" customWidth="1"/>
    <col min="397" max="397" width="19.1796875" bestFit="1" customWidth="1"/>
    <col min="398" max="398" width="20.453125" bestFit="1" customWidth="1"/>
    <col min="399" max="399" width="19.1796875" bestFit="1" customWidth="1"/>
    <col min="400" max="400" width="20.453125" bestFit="1" customWidth="1"/>
    <col min="401" max="401" width="19.1796875" bestFit="1" customWidth="1"/>
    <col min="402" max="402" width="20.453125" bestFit="1" customWidth="1"/>
    <col min="403" max="403" width="19.1796875" bestFit="1" customWidth="1"/>
    <col min="404" max="404" width="20.453125" bestFit="1" customWidth="1"/>
    <col min="405" max="405" width="19.1796875" bestFit="1" customWidth="1"/>
    <col min="406" max="406" width="20.453125" bestFit="1" customWidth="1"/>
    <col min="407" max="407" width="19.1796875" bestFit="1" customWidth="1"/>
    <col min="408" max="408" width="20.453125" bestFit="1" customWidth="1"/>
    <col min="409" max="409" width="19.1796875" bestFit="1" customWidth="1"/>
    <col min="410" max="410" width="20.453125" bestFit="1" customWidth="1"/>
    <col min="411" max="411" width="19.1796875" bestFit="1" customWidth="1"/>
    <col min="412" max="412" width="20.453125" bestFit="1" customWidth="1"/>
    <col min="413" max="413" width="19.1796875" bestFit="1" customWidth="1"/>
    <col min="414" max="414" width="20.453125" bestFit="1" customWidth="1"/>
    <col min="415" max="415" width="19.1796875" bestFit="1" customWidth="1"/>
    <col min="416" max="416" width="20.453125" bestFit="1" customWidth="1"/>
    <col min="417" max="417" width="19.1796875" bestFit="1" customWidth="1"/>
    <col min="418" max="418" width="20.453125" bestFit="1" customWidth="1"/>
    <col min="419" max="419" width="19.1796875" bestFit="1" customWidth="1"/>
    <col min="420" max="420" width="20.453125" bestFit="1" customWidth="1"/>
    <col min="421" max="421" width="19.1796875" bestFit="1" customWidth="1"/>
    <col min="422" max="422" width="20.453125" bestFit="1" customWidth="1"/>
    <col min="423" max="423" width="19.1796875" bestFit="1" customWidth="1"/>
    <col min="424" max="424" width="20.453125" bestFit="1" customWidth="1"/>
    <col min="425" max="425" width="19.1796875" bestFit="1" customWidth="1"/>
    <col min="426" max="426" width="20.453125" bestFit="1" customWidth="1"/>
    <col min="427" max="427" width="19.1796875" bestFit="1" customWidth="1"/>
    <col min="428" max="428" width="20.453125" bestFit="1" customWidth="1"/>
    <col min="429" max="429" width="19.1796875" bestFit="1" customWidth="1"/>
    <col min="430" max="430" width="20.453125" bestFit="1" customWidth="1"/>
    <col min="431" max="431" width="19.1796875" bestFit="1" customWidth="1"/>
    <col min="432" max="432" width="20.453125" bestFit="1" customWidth="1"/>
    <col min="433" max="433" width="19.1796875" bestFit="1" customWidth="1"/>
    <col min="434" max="434" width="20.453125" bestFit="1" customWidth="1"/>
    <col min="435" max="435" width="19.1796875" bestFit="1" customWidth="1"/>
    <col min="436" max="436" width="20.453125" bestFit="1" customWidth="1"/>
    <col min="437" max="437" width="19.1796875" bestFit="1" customWidth="1"/>
    <col min="438" max="438" width="20.453125" bestFit="1" customWidth="1"/>
    <col min="439" max="439" width="19.1796875" bestFit="1" customWidth="1"/>
    <col min="440" max="440" width="20.453125" bestFit="1" customWidth="1"/>
    <col min="441" max="441" width="19.1796875" bestFit="1" customWidth="1"/>
    <col min="442" max="442" width="20.453125" bestFit="1" customWidth="1"/>
    <col min="443" max="443" width="19.1796875" bestFit="1" customWidth="1"/>
    <col min="444" max="444" width="20.453125" bestFit="1" customWidth="1"/>
    <col min="445" max="445" width="19.1796875" bestFit="1" customWidth="1"/>
    <col min="446" max="446" width="20.453125" bestFit="1" customWidth="1"/>
    <col min="447" max="447" width="19.1796875" bestFit="1" customWidth="1"/>
    <col min="448" max="448" width="20.453125" bestFit="1" customWidth="1"/>
    <col min="449" max="449" width="19.1796875" bestFit="1" customWidth="1"/>
    <col min="450" max="450" width="20.453125" bestFit="1" customWidth="1"/>
    <col min="451" max="451" width="19.1796875" bestFit="1" customWidth="1"/>
    <col min="452" max="452" width="20.453125" bestFit="1" customWidth="1"/>
    <col min="453" max="453" width="19.1796875" bestFit="1" customWidth="1"/>
    <col min="454" max="454" width="20.453125" bestFit="1" customWidth="1"/>
    <col min="455" max="455" width="19.1796875" bestFit="1" customWidth="1"/>
    <col min="456" max="456" width="20.453125" bestFit="1" customWidth="1"/>
    <col min="457" max="457" width="19.1796875" bestFit="1" customWidth="1"/>
    <col min="458" max="458" width="20.453125" bestFit="1" customWidth="1"/>
    <col min="459" max="459" width="19.1796875" bestFit="1" customWidth="1"/>
    <col min="460" max="460" width="20.453125" bestFit="1" customWidth="1"/>
    <col min="461" max="461" width="19.1796875" bestFit="1" customWidth="1"/>
    <col min="462" max="462" width="20.453125" bestFit="1" customWidth="1"/>
    <col min="463" max="463" width="19.1796875" bestFit="1" customWidth="1"/>
    <col min="464" max="464" width="20.453125" bestFit="1" customWidth="1"/>
    <col min="465" max="465" width="19.1796875" bestFit="1" customWidth="1"/>
    <col min="466" max="466" width="20.453125" bestFit="1" customWidth="1"/>
    <col min="467" max="467" width="19.1796875" bestFit="1" customWidth="1"/>
    <col min="468" max="468" width="20.453125" bestFit="1" customWidth="1"/>
    <col min="469" max="469" width="19.1796875" bestFit="1" customWidth="1"/>
    <col min="470" max="470" width="20.453125" bestFit="1" customWidth="1"/>
    <col min="471" max="471" width="19.1796875" bestFit="1" customWidth="1"/>
    <col min="472" max="472" width="20.453125" bestFit="1" customWidth="1"/>
    <col min="473" max="473" width="19.1796875" bestFit="1" customWidth="1"/>
    <col min="474" max="474" width="20.453125" bestFit="1" customWidth="1"/>
    <col min="475" max="475" width="19.1796875" bestFit="1" customWidth="1"/>
    <col min="476" max="476" width="20.453125" bestFit="1" customWidth="1"/>
    <col min="477" max="477" width="19.1796875" bestFit="1" customWidth="1"/>
    <col min="478" max="478" width="20.453125" bestFit="1" customWidth="1"/>
    <col min="479" max="479" width="19.1796875" bestFit="1" customWidth="1"/>
    <col min="480" max="480" width="20.453125" bestFit="1" customWidth="1"/>
    <col min="481" max="481" width="19.1796875" bestFit="1" customWidth="1"/>
    <col min="482" max="482" width="20.453125" bestFit="1" customWidth="1"/>
    <col min="483" max="483" width="19.1796875" bestFit="1" customWidth="1"/>
    <col min="484" max="484" width="20.453125" bestFit="1" customWidth="1"/>
    <col min="485" max="485" width="19.1796875" bestFit="1" customWidth="1"/>
    <col min="486" max="486" width="20.453125" bestFit="1" customWidth="1"/>
    <col min="487" max="487" width="19.1796875" bestFit="1" customWidth="1"/>
    <col min="488" max="488" width="20.453125" bestFit="1" customWidth="1"/>
    <col min="489" max="489" width="19.1796875" bestFit="1" customWidth="1"/>
    <col min="490" max="490" width="20.453125" bestFit="1" customWidth="1"/>
    <col min="491" max="491" width="19.1796875" bestFit="1" customWidth="1"/>
    <col min="492" max="492" width="20.453125" bestFit="1" customWidth="1"/>
    <col min="493" max="493" width="19.1796875" bestFit="1" customWidth="1"/>
    <col min="494" max="494" width="20.453125" bestFit="1" customWidth="1"/>
    <col min="495" max="495" width="19.1796875" bestFit="1" customWidth="1"/>
    <col min="496" max="496" width="20.453125" bestFit="1" customWidth="1"/>
    <col min="497" max="497" width="19.1796875" bestFit="1" customWidth="1"/>
    <col min="498" max="498" width="20.453125" bestFit="1" customWidth="1"/>
    <col min="499" max="499" width="19.1796875" bestFit="1" customWidth="1"/>
    <col min="500" max="500" width="20.453125" bestFit="1" customWidth="1"/>
    <col min="501" max="501" width="19.1796875" bestFit="1" customWidth="1"/>
    <col min="502" max="502" width="20.453125" bestFit="1" customWidth="1"/>
    <col min="503" max="503" width="19.1796875" bestFit="1" customWidth="1"/>
    <col min="504" max="504" width="20.453125" bestFit="1" customWidth="1"/>
    <col min="505" max="505" width="19.1796875" bestFit="1" customWidth="1"/>
    <col min="506" max="506" width="20.453125" bestFit="1" customWidth="1"/>
    <col min="507" max="507" width="19.1796875" bestFit="1" customWidth="1"/>
    <col min="508" max="508" width="20.453125" bestFit="1" customWidth="1"/>
    <col min="509" max="509" width="19.1796875" bestFit="1" customWidth="1"/>
    <col min="510" max="510" width="20.453125" bestFit="1" customWidth="1"/>
    <col min="511" max="511" width="19.1796875" bestFit="1" customWidth="1"/>
    <col min="512" max="512" width="20.453125" bestFit="1" customWidth="1"/>
    <col min="513" max="513" width="19.1796875" bestFit="1" customWidth="1"/>
    <col min="514" max="514" width="20.453125" bestFit="1" customWidth="1"/>
    <col min="515" max="515" width="19.1796875" bestFit="1" customWidth="1"/>
    <col min="516" max="516" width="20.453125" bestFit="1" customWidth="1"/>
    <col min="517" max="517" width="19.1796875" bestFit="1" customWidth="1"/>
    <col min="518" max="518" width="20.453125" bestFit="1" customWidth="1"/>
    <col min="519" max="519" width="19.1796875" bestFit="1" customWidth="1"/>
    <col min="520" max="520" width="20.453125" bestFit="1" customWidth="1"/>
    <col min="521" max="521" width="19.1796875" bestFit="1" customWidth="1"/>
    <col min="522" max="522" width="20.453125" bestFit="1" customWidth="1"/>
    <col min="523" max="523" width="19.1796875" bestFit="1" customWidth="1"/>
    <col min="524" max="524" width="20.453125" bestFit="1" customWidth="1"/>
    <col min="525" max="525" width="19.1796875" bestFit="1" customWidth="1"/>
    <col min="526" max="526" width="20.453125" bestFit="1" customWidth="1"/>
    <col min="527" max="527" width="19.1796875" bestFit="1" customWidth="1"/>
    <col min="528" max="528" width="20.453125" bestFit="1" customWidth="1"/>
    <col min="529" max="529" width="19.1796875" bestFit="1" customWidth="1"/>
    <col min="530" max="530" width="20.453125" bestFit="1" customWidth="1"/>
    <col min="531" max="531" width="19.1796875" bestFit="1" customWidth="1"/>
    <col min="532" max="532" width="20.453125" bestFit="1" customWidth="1"/>
    <col min="533" max="533" width="19.1796875" bestFit="1" customWidth="1"/>
    <col min="534" max="534" width="20.453125" bestFit="1" customWidth="1"/>
    <col min="535" max="535" width="19.1796875" bestFit="1" customWidth="1"/>
    <col min="536" max="536" width="20.453125" bestFit="1" customWidth="1"/>
    <col min="537" max="537" width="19.1796875" bestFit="1" customWidth="1"/>
    <col min="538" max="538" width="20.453125" bestFit="1" customWidth="1"/>
    <col min="539" max="539" width="19.1796875" bestFit="1" customWidth="1"/>
    <col min="540" max="540" width="20.453125" bestFit="1" customWidth="1"/>
    <col min="541" max="541" width="19.1796875" bestFit="1" customWidth="1"/>
    <col min="542" max="542" width="20.453125" bestFit="1" customWidth="1"/>
    <col min="543" max="543" width="19.1796875" bestFit="1" customWidth="1"/>
    <col min="544" max="544" width="20.453125" bestFit="1" customWidth="1"/>
    <col min="545" max="545" width="19.1796875" bestFit="1" customWidth="1"/>
    <col min="546" max="546" width="20.453125" bestFit="1" customWidth="1"/>
    <col min="547" max="547" width="19.1796875" bestFit="1" customWidth="1"/>
    <col min="548" max="548" width="20.453125" bestFit="1" customWidth="1"/>
    <col min="549" max="549" width="19.1796875" bestFit="1" customWidth="1"/>
    <col min="550" max="550" width="20.453125" bestFit="1" customWidth="1"/>
    <col min="551" max="551" width="19.1796875" bestFit="1" customWidth="1"/>
    <col min="552" max="552" width="20.453125" bestFit="1" customWidth="1"/>
    <col min="553" max="553" width="19.1796875" bestFit="1" customWidth="1"/>
    <col min="554" max="554" width="20.453125" bestFit="1" customWidth="1"/>
    <col min="555" max="555" width="19.1796875" bestFit="1" customWidth="1"/>
    <col min="556" max="556" width="20.453125" bestFit="1" customWidth="1"/>
    <col min="557" max="557" width="19.1796875" bestFit="1" customWidth="1"/>
    <col min="558" max="558" width="20.453125" bestFit="1" customWidth="1"/>
    <col min="559" max="559" width="19.1796875" bestFit="1" customWidth="1"/>
    <col min="560" max="560" width="20.453125" bestFit="1" customWidth="1"/>
    <col min="561" max="561" width="19.1796875" bestFit="1" customWidth="1"/>
    <col min="562" max="562" width="20.453125" bestFit="1" customWidth="1"/>
    <col min="563" max="563" width="19.1796875" bestFit="1" customWidth="1"/>
    <col min="564" max="564" width="20.453125" bestFit="1" customWidth="1"/>
    <col min="565" max="565" width="19.1796875" bestFit="1" customWidth="1"/>
    <col min="566" max="566" width="20.453125" bestFit="1" customWidth="1"/>
    <col min="567" max="567" width="19.1796875" bestFit="1" customWidth="1"/>
    <col min="568" max="568" width="20.453125" bestFit="1" customWidth="1"/>
    <col min="569" max="569" width="19.1796875" bestFit="1" customWidth="1"/>
    <col min="570" max="570" width="20.453125" bestFit="1" customWidth="1"/>
    <col min="571" max="571" width="19.1796875" bestFit="1" customWidth="1"/>
    <col min="572" max="572" width="20.453125" bestFit="1" customWidth="1"/>
    <col min="573" max="573" width="19.1796875" bestFit="1" customWidth="1"/>
    <col min="574" max="574" width="20.453125" bestFit="1" customWidth="1"/>
    <col min="575" max="575" width="19.1796875" bestFit="1" customWidth="1"/>
    <col min="576" max="576" width="20.453125" bestFit="1" customWidth="1"/>
    <col min="577" max="577" width="19.1796875" bestFit="1" customWidth="1"/>
    <col min="578" max="578" width="20.453125" bestFit="1" customWidth="1"/>
    <col min="579" max="579" width="19.1796875" bestFit="1" customWidth="1"/>
    <col min="580" max="580" width="20.453125" bestFit="1" customWidth="1"/>
    <col min="581" max="581" width="19.1796875" bestFit="1" customWidth="1"/>
    <col min="582" max="582" width="20.453125" bestFit="1" customWidth="1"/>
    <col min="583" max="583" width="19.1796875" bestFit="1" customWidth="1"/>
    <col min="584" max="584" width="20.453125" bestFit="1" customWidth="1"/>
    <col min="585" max="585" width="19.1796875" bestFit="1" customWidth="1"/>
    <col min="586" max="586" width="20.453125" bestFit="1" customWidth="1"/>
    <col min="587" max="587" width="19.1796875" bestFit="1" customWidth="1"/>
    <col min="588" max="588" width="20.453125" bestFit="1" customWidth="1"/>
    <col min="589" max="589" width="19.1796875" bestFit="1" customWidth="1"/>
    <col min="590" max="590" width="20.453125" bestFit="1" customWidth="1"/>
    <col min="591" max="591" width="19.1796875" bestFit="1" customWidth="1"/>
    <col min="592" max="592" width="20.453125" bestFit="1" customWidth="1"/>
    <col min="593" max="593" width="19.1796875" bestFit="1" customWidth="1"/>
    <col min="594" max="594" width="20.453125" bestFit="1" customWidth="1"/>
    <col min="595" max="595" width="19.1796875" bestFit="1" customWidth="1"/>
    <col min="596" max="596" width="20.453125" bestFit="1" customWidth="1"/>
    <col min="597" max="597" width="19.1796875" bestFit="1" customWidth="1"/>
    <col min="598" max="598" width="20.453125" bestFit="1" customWidth="1"/>
    <col min="599" max="599" width="19.1796875" bestFit="1" customWidth="1"/>
    <col min="600" max="600" width="20.453125" bestFit="1" customWidth="1"/>
    <col min="601" max="601" width="19.1796875" bestFit="1" customWidth="1"/>
    <col min="602" max="602" width="20.453125" bestFit="1" customWidth="1"/>
    <col min="603" max="603" width="19.1796875" bestFit="1" customWidth="1"/>
    <col min="604" max="604" width="20.453125" bestFit="1" customWidth="1"/>
    <col min="605" max="605" width="19.1796875" bestFit="1" customWidth="1"/>
    <col min="606" max="606" width="20.453125" bestFit="1" customWidth="1"/>
    <col min="607" max="607" width="19.1796875" bestFit="1" customWidth="1"/>
    <col min="608" max="608" width="20.453125" bestFit="1" customWidth="1"/>
    <col min="609" max="609" width="19.1796875" bestFit="1" customWidth="1"/>
    <col min="610" max="610" width="20.453125" bestFit="1" customWidth="1"/>
    <col min="611" max="611" width="19.1796875" bestFit="1" customWidth="1"/>
    <col min="612" max="612" width="20.453125" bestFit="1" customWidth="1"/>
    <col min="613" max="613" width="19.1796875" bestFit="1" customWidth="1"/>
    <col min="614" max="614" width="20.453125" bestFit="1" customWidth="1"/>
    <col min="615" max="615" width="19.1796875" bestFit="1" customWidth="1"/>
    <col min="616" max="616" width="20.453125" bestFit="1" customWidth="1"/>
    <col min="617" max="617" width="19.1796875" bestFit="1" customWidth="1"/>
    <col min="618" max="618" width="20.453125" bestFit="1" customWidth="1"/>
    <col min="619" max="619" width="19.1796875" bestFit="1" customWidth="1"/>
    <col min="620" max="620" width="20.453125" bestFit="1" customWidth="1"/>
    <col min="621" max="621" width="19.1796875" bestFit="1" customWidth="1"/>
    <col min="622" max="622" width="20.453125" bestFit="1" customWidth="1"/>
    <col min="623" max="623" width="19.1796875" bestFit="1" customWidth="1"/>
    <col min="624" max="624" width="20.453125" bestFit="1" customWidth="1"/>
    <col min="625" max="625" width="19.1796875" bestFit="1" customWidth="1"/>
    <col min="626" max="626" width="20.453125" bestFit="1" customWidth="1"/>
    <col min="627" max="627" width="19.1796875" bestFit="1" customWidth="1"/>
    <col min="628" max="628" width="20.453125" bestFit="1" customWidth="1"/>
    <col min="629" max="629" width="19.1796875" bestFit="1" customWidth="1"/>
    <col min="630" max="630" width="20.453125" bestFit="1" customWidth="1"/>
    <col min="631" max="631" width="19.1796875" bestFit="1" customWidth="1"/>
    <col min="632" max="632" width="20.453125" bestFit="1" customWidth="1"/>
    <col min="633" max="633" width="19.1796875" bestFit="1" customWidth="1"/>
    <col min="634" max="634" width="20.453125" bestFit="1" customWidth="1"/>
    <col min="635" max="635" width="19.1796875" bestFit="1" customWidth="1"/>
    <col min="636" max="636" width="20.453125" bestFit="1" customWidth="1"/>
    <col min="637" max="637" width="19.1796875" bestFit="1" customWidth="1"/>
    <col min="638" max="638" width="20.453125" bestFit="1" customWidth="1"/>
    <col min="639" max="639" width="19.1796875" bestFit="1" customWidth="1"/>
    <col min="640" max="640" width="20.453125" bestFit="1" customWidth="1"/>
    <col min="641" max="641" width="19.1796875" bestFit="1" customWidth="1"/>
    <col min="642" max="642" width="20.453125" bestFit="1" customWidth="1"/>
    <col min="643" max="643" width="19.1796875" bestFit="1" customWidth="1"/>
    <col min="644" max="644" width="20.453125" bestFit="1" customWidth="1"/>
    <col min="645" max="645" width="19.1796875" bestFit="1" customWidth="1"/>
    <col min="646" max="646" width="20.453125" bestFit="1" customWidth="1"/>
    <col min="647" max="647" width="19.1796875" bestFit="1" customWidth="1"/>
    <col min="648" max="648" width="20.453125" bestFit="1" customWidth="1"/>
    <col min="649" max="649" width="19.1796875" bestFit="1" customWidth="1"/>
    <col min="650" max="650" width="20.453125" bestFit="1" customWidth="1"/>
    <col min="651" max="651" width="19.1796875" bestFit="1" customWidth="1"/>
    <col min="652" max="652" width="20.453125" bestFit="1" customWidth="1"/>
    <col min="653" max="653" width="19.1796875" bestFit="1" customWidth="1"/>
    <col min="654" max="654" width="20.453125" bestFit="1" customWidth="1"/>
    <col min="655" max="655" width="19.1796875" bestFit="1" customWidth="1"/>
    <col min="656" max="656" width="20.453125" bestFit="1" customWidth="1"/>
    <col min="657" max="657" width="19.1796875" bestFit="1" customWidth="1"/>
    <col min="658" max="658" width="20.453125" bestFit="1" customWidth="1"/>
    <col min="659" max="659" width="19.1796875" bestFit="1" customWidth="1"/>
    <col min="660" max="660" width="20.453125" bestFit="1" customWidth="1"/>
    <col min="661" max="661" width="19.1796875" bestFit="1" customWidth="1"/>
    <col min="662" max="662" width="20.453125" bestFit="1" customWidth="1"/>
    <col min="663" max="663" width="19.1796875" bestFit="1" customWidth="1"/>
    <col min="664" max="664" width="25" bestFit="1" customWidth="1"/>
    <col min="665" max="665" width="23.7265625" bestFit="1" customWidth="1"/>
  </cols>
  <sheetData>
    <row r="1" spans="1:3" x14ac:dyDescent="0.35">
      <c r="A1" s="1" t="s">
        <v>0</v>
      </c>
      <c r="B1" t="s">
        <v>53</v>
      </c>
    </row>
    <row r="2" spans="1:3" x14ac:dyDescent="0.35">
      <c r="A2" s="2" t="s">
        <v>1</v>
      </c>
      <c r="B2" s="34">
        <v>68</v>
      </c>
    </row>
    <row r="3" spans="1:3" x14ac:dyDescent="0.35">
      <c r="A3" s="2" t="s">
        <v>2</v>
      </c>
      <c r="B3" s="34">
        <v>65</v>
      </c>
    </row>
    <row r="4" spans="1:3" x14ac:dyDescent="0.35">
      <c r="A4" s="2" t="s">
        <v>3</v>
      </c>
      <c r="B4" s="34">
        <v>67</v>
      </c>
    </row>
    <row r="5" spans="1:3" x14ac:dyDescent="0.35">
      <c r="A5" s="2" t="s">
        <v>4</v>
      </c>
      <c r="B5" s="34">
        <v>200</v>
      </c>
    </row>
    <row r="7" spans="1:3" x14ac:dyDescent="0.35">
      <c r="A7" s="1" t="s">
        <v>54</v>
      </c>
      <c r="B7" s="1" t="s">
        <v>11</v>
      </c>
    </row>
    <row r="8" spans="1:3" x14ac:dyDescent="0.35">
      <c r="A8" s="1" t="s">
        <v>0</v>
      </c>
      <c r="B8" t="s">
        <v>9</v>
      </c>
      <c r="C8" t="s">
        <v>10</v>
      </c>
    </row>
    <row r="9" spans="1:3" x14ac:dyDescent="0.35">
      <c r="A9" s="2" t="s">
        <v>6</v>
      </c>
      <c r="B9" s="34">
        <v>38</v>
      </c>
      <c r="C9" s="34">
        <v>38</v>
      </c>
    </row>
    <row r="10" spans="1:3" x14ac:dyDescent="0.35">
      <c r="A10" s="2" t="s">
        <v>7</v>
      </c>
      <c r="B10" s="34">
        <v>31</v>
      </c>
      <c r="C10" s="34">
        <v>31</v>
      </c>
    </row>
    <row r="11" spans="1:3" x14ac:dyDescent="0.35">
      <c r="A11" s="2" t="s">
        <v>8</v>
      </c>
      <c r="B11" s="34">
        <v>30</v>
      </c>
      <c r="C11" s="34">
        <v>32</v>
      </c>
    </row>
    <row r="12" spans="1:3" x14ac:dyDescent="0.35">
      <c r="A12" s="2" t="s">
        <v>4</v>
      </c>
      <c r="B12" s="34">
        <v>99</v>
      </c>
      <c r="C12" s="34">
        <v>101</v>
      </c>
    </row>
    <row r="14" spans="1:3" x14ac:dyDescent="0.35">
      <c r="A14" s="1" t="s">
        <v>0</v>
      </c>
      <c r="B14" t="s">
        <v>52</v>
      </c>
    </row>
    <row r="15" spans="1:3" x14ac:dyDescent="0.35">
      <c r="A15" s="2" t="s">
        <v>25</v>
      </c>
      <c r="B15" s="34">
        <v>51899.609954833984</v>
      </c>
    </row>
    <row r="16" spans="1:3" x14ac:dyDescent="0.35">
      <c r="A16" s="2" t="s">
        <v>26</v>
      </c>
      <c r="B16" s="34">
        <v>32777.549682617188</v>
      </c>
    </row>
    <row r="17" spans="1:5" x14ac:dyDescent="0.35">
      <c r="A17" s="2" t="s">
        <v>27</v>
      </c>
      <c r="B17" s="34">
        <v>49384.710235595703</v>
      </c>
    </row>
    <row r="18" spans="1:5" x14ac:dyDescent="0.35">
      <c r="A18" s="2" t="s">
        <v>16</v>
      </c>
      <c r="B18" s="34">
        <v>51835.800170898438</v>
      </c>
    </row>
    <row r="19" spans="1:5" x14ac:dyDescent="0.35">
      <c r="A19" s="2" t="s">
        <v>17</v>
      </c>
      <c r="B19" s="34">
        <v>42002.599975585938</v>
      </c>
    </row>
    <row r="20" spans="1:5" x14ac:dyDescent="0.35">
      <c r="A20" s="2" t="s">
        <v>18</v>
      </c>
      <c r="B20" s="34">
        <v>49671.440063476563</v>
      </c>
    </row>
    <row r="21" spans="1:5" x14ac:dyDescent="0.35">
      <c r="A21" s="2" t="s">
        <v>19</v>
      </c>
      <c r="B21" s="34">
        <v>43837.510375976563</v>
      </c>
    </row>
    <row r="22" spans="1:5" x14ac:dyDescent="0.35">
      <c r="A22" s="2" t="s">
        <v>20</v>
      </c>
      <c r="B22" s="34">
        <v>58346.759857177734</v>
      </c>
    </row>
    <row r="23" spans="1:5" x14ac:dyDescent="0.35">
      <c r="A23" s="2" t="s">
        <v>21</v>
      </c>
      <c r="B23" s="34">
        <v>45683.089965820313</v>
      </c>
    </row>
    <row r="24" spans="1:5" x14ac:dyDescent="0.35">
      <c r="A24" s="2" t="s">
        <v>22</v>
      </c>
      <c r="B24" s="34">
        <v>52799.390106201172</v>
      </c>
    </row>
    <row r="25" spans="1:5" x14ac:dyDescent="0.35">
      <c r="A25" s="2" t="s">
        <v>23</v>
      </c>
      <c r="B25" s="34">
        <v>46310.109954833984</v>
      </c>
    </row>
    <row r="26" spans="1:5" x14ac:dyDescent="0.35">
      <c r="A26" s="2" t="s">
        <v>24</v>
      </c>
      <c r="B26" s="34">
        <v>46739.070159912109</v>
      </c>
    </row>
    <row r="27" spans="1:5" x14ac:dyDescent="0.35">
      <c r="A27" s="2" t="s">
        <v>4</v>
      </c>
      <c r="B27" s="34">
        <v>571287.64050292969</v>
      </c>
    </row>
    <row r="28" spans="1:5" x14ac:dyDescent="0.35">
      <c r="A28" s="2"/>
    </row>
    <row r="29" spans="1:5" s="4" customFormat="1" x14ac:dyDescent="0.35">
      <c r="A29" s="3"/>
    </row>
    <row r="31" spans="1:5" x14ac:dyDescent="0.35">
      <c r="A31" s="1" t="s">
        <v>0</v>
      </c>
      <c r="B31" t="s">
        <v>33</v>
      </c>
      <c r="D31" s="7" t="s">
        <v>55</v>
      </c>
      <c r="E31" s="7" t="s">
        <v>56</v>
      </c>
    </row>
    <row r="32" spans="1:5" x14ac:dyDescent="0.35">
      <c r="A32" s="2" t="s">
        <v>28</v>
      </c>
      <c r="B32" s="34">
        <v>148</v>
      </c>
      <c r="D32" s="7" t="str" cm="1">
        <f t="array" ref="D32:E36">A32:B36</f>
        <v>Consultation</v>
      </c>
      <c r="E32" s="7">
        <v>148</v>
      </c>
    </row>
    <row r="33" spans="1:12" x14ac:dyDescent="0.35">
      <c r="A33" s="2" t="s">
        <v>29</v>
      </c>
      <c r="B33" s="34">
        <v>154</v>
      </c>
      <c r="D33" s="7" t="str">
        <v>Maternity</v>
      </c>
      <c r="E33" s="7">
        <v>154</v>
      </c>
    </row>
    <row r="34" spans="1:12" x14ac:dyDescent="0.35">
      <c r="A34" s="2" t="s">
        <v>30</v>
      </c>
      <c r="B34" s="34">
        <v>161</v>
      </c>
      <c r="D34" s="7" t="str">
        <v>Medication</v>
      </c>
      <c r="E34" s="7">
        <v>161</v>
      </c>
    </row>
    <row r="35" spans="1:12" x14ac:dyDescent="0.35">
      <c r="A35" s="2" t="s">
        <v>31</v>
      </c>
      <c r="B35" s="34">
        <v>154</v>
      </c>
      <c r="D35" s="7" t="str">
        <v>Surgery</v>
      </c>
      <c r="E35" s="7">
        <v>154</v>
      </c>
    </row>
    <row r="36" spans="1:12" x14ac:dyDescent="0.35">
      <c r="A36" s="2" t="s">
        <v>32</v>
      </c>
      <c r="B36" s="34">
        <v>183</v>
      </c>
      <c r="D36" s="7" t="str">
        <v>Therapy</v>
      </c>
      <c r="E36" s="7">
        <v>183</v>
      </c>
    </row>
    <row r="37" spans="1:12" x14ac:dyDescent="0.35">
      <c r="A37" s="2" t="s">
        <v>4</v>
      </c>
      <c r="B37" s="34">
        <v>800</v>
      </c>
    </row>
    <row r="39" spans="1:12" x14ac:dyDescent="0.35">
      <c r="A39" s="1" t="s">
        <v>0</v>
      </c>
      <c r="B39" t="s">
        <v>34</v>
      </c>
      <c r="C39" t="s">
        <v>35</v>
      </c>
      <c r="E39" s="7" t="s">
        <v>57</v>
      </c>
      <c r="F39" s="7" t="s">
        <v>58</v>
      </c>
    </row>
    <row r="40" spans="1:12" x14ac:dyDescent="0.35">
      <c r="A40" s="2" t="s">
        <v>28</v>
      </c>
      <c r="B40" s="34">
        <v>10492.749282012115</v>
      </c>
      <c r="C40" s="34">
        <v>7846.781334541939</v>
      </c>
      <c r="E40" s="7" cm="1">
        <f t="array" ref="E40:F44">B40:C44</f>
        <v>10492.749282012115</v>
      </c>
      <c r="F40" s="7">
        <v>7846.781334541939</v>
      </c>
    </row>
    <row r="41" spans="1:12" x14ac:dyDescent="0.35">
      <c r="A41" s="2" t="s">
        <v>29</v>
      </c>
      <c r="B41" s="34">
        <v>9370.5926557268413</v>
      </c>
      <c r="C41" s="34">
        <v>6880.0209748899779</v>
      </c>
      <c r="E41" s="7">
        <v>9370.5926557268413</v>
      </c>
      <c r="F41" s="7">
        <v>6880.0209748899779</v>
      </c>
    </row>
    <row r="42" spans="1:12" x14ac:dyDescent="0.35">
      <c r="A42" s="2" t="s">
        <v>30</v>
      </c>
      <c r="B42" s="34">
        <v>10045.483764269336</v>
      </c>
      <c r="C42" s="34">
        <v>7294.2333980583999</v>
      </c>
      <c r="E42" s="7">
        <v>10045.483764269336</v>
      </c>
      <c r="F42" s="7">
        <v>7294.2333980583999</v>
      </c>
    </row>
    <row r="43" spans="1:12" x14ac:dyDescent="0.35">
      <c r="A43" s="2" t="s">
        <v>31</v>
      </c>
      <c r="B43" s="34">
        <v>11030.906594016335</v>
      </c>
      <c r="C43" s="34">
        <v>8209.1342357288704</v>
      </c>
      <c r="E43" s="7">
        <v>11030.906594016335</v>
      </c>
      <c r="F43" s="7">
        <v>8209.1342357288704</v>
      </c>
    </row>
    <row r="44" spans="1:12" x14ac:dyDescent="0.35">
      <c r="A44" s="2" t="s">
        <v>32</v>
      </c>
      <c r="B44" s="34">
        <v>10025.830579080217</v>
      </c>
      <c r="C44" s="34">
        <v>7744.7891718963456</v>
      </c>
      <c r="E44" s="7">
        <v>10025.830579080217</v>
      </c>
      <c r="F44" s="7">
        <v>7744.7891718963456</v>
      </c>
    </row>
    <row r="45" spans="1:12" x14ac:dyDescent="0.35">
      <c r="A45" s="2" t="s">
        <v>4</v>
      </c>
      <c r="B45" s="34">
        <v>10183.509575271606</v>
      </c>
      <c r="C45" s="34">
        <v>7595.9019193649292</v>
      </c>
    </row>
    <row r="47" spans="1:12" x14ac:dyDescent="0.35">
      <c r="A47" s="1" t="s">
        <v>36</v>
      </c>
      <c r="C47" s="1" t="s">
        <v>40</v>
      </c>
    </row>
    <row r="48" spans="1:12" x14ac:dyDescent="0.35">
      <c r="A48" s="1" t="s">
        <v>41</v>
      </c>
      <c r="B48" s="1" t="s">
        <v>42</v>
      </c>
      <c r="C48" t="s">
        <v>37</v>
      </c>
      <c r="D48" t="s">
        <v>38</v>
      </c>
      <c r="E48" t="s">
        <v>39</v>
      </c>
      <c r="F48" t="s">
        <v>4</v>
      </c>
      <c r="H48" s="7" t="s">
        <v>43</v>
      </c>
      <c r="I48" s="7" t="s">
        <v>44</v>
      </c>
      <c r="J48" s="7" t="s">
        <v>45</v>
      </c>
      <c r="K48" s="7" t="s">
        <v>47</v>
      </c>
      <c r="L48" s="7" t="s">
        <v>46</v>
      </c>
    </row>
    <row r="49" spans="1:12" x14ac:dyDescent="0.35">
      <c r="A49" t="s">
        <v>15</v>
      </c>
      <c r="B49" t="s">
        <v>25</v>
      </c>
      <c r="C49" s="34">
        <v>171573.10046386719</v>
      </c>
      <c r="D49" s="34">
        <v>132059.77014160156</v>
      </c>
      <c r="E49" s="34">
        <v>208178.11145019531</v>
      </c>
      <c r="F49" s="34">
        <v>511810.98205566406</v>
      </c>
      <c r="H49" s="7" t="str">
        <f>A49</f>
        <v>Qtr1</v>
      </c>
      <c r="I49" s="7" t="str" cm="1">
        <f t="array" ref="I49:J60">B49:C60</f>
        <v>Jan</v>
      </c>
      <c r="J49" s="7">
        <v>171573.10046386719</v>
      </c>
      <c r="K49" s="7" cm="1">
        <f t="array" ref="K49:K60">F49:F60</f>
        <v>511810.98205566406</v>
      </c>
      <c r="L49" s="8">
        <f>J49/K49</f>
        <v>0.33522746967005695</v>
      </c>
    </row>
    <row r="50" spans="1:12" x14ac:dyDescent="0.35">
      <c r="B50" t="s">
        <v>26</v>
      </c>
      <c r="C50" s="34">
        <v>162456.07000732422</v>
      </c>
      <c r="D50" s="34">
        <v>116693.78958129883</v>
      </c>
      <c r="E50" s="34">
        <v>205541.16040039063</v>
      </c>
      <c r="F50" s="34">
        <v>484691.01998901367</v>
      </c>
      <c r="H50" s="7"/>
      <c r="I50" s="7" t="str">
        <v>Feb</v>
      </c>
      <c r="J50" s="7">
        <v>162456.07000732422</v>
      </c>
      <c r="K50" s="7">
        <v>484691.01998901367</v>
      </c>
      <c r="L50" s="8">
        <f t="shared" ref="L50:L60" si="0">J50/K50</f>
        <v>0.33517449943885191</v>
      </c>
    </row>
    <row r="51" spans="1:12" x14ac:dyDescent="0.35">
      <c r="B51" t="s">
        <v>27</v>
      </c>
      <c r="C51" s="34">
        <v>245243.97052001953</v>
      </c>
      <c r="D51" s="34">
        <v>219612.38104248047</v>
      </c>
      <c r="E51" s="34">
        <v>181102.04150390625</v>
      </c>
      <c r="F51" s="34">
        <v>645958.39306640625</v>
      </c>
      <c r="H51" s="7"/>
      <c r="I51" s="7" t="str">
        <v>Mar</v>
      </c>
      <c r="J51" s="7">
        <v>245243.97052001953</v>
      </c>
      <c r="K51" s="7">
        <v>645958.39306640625</v>
      </c>
      <c r="L51" s="8">
        <f t="shared" si="0"/>
        <v>0.37965908199726384</v>
      </c>
    </row>
    <row r="52" spans="1:12" x14ac:dyDescent="0.35">
      <c r="A52" t="s">
        <v>12</v>
      </c>
      <c r="B52" t="s">
        <v>16</v>
      </c>
      <c r="C52" s="34">
        <v>274872.06048583984</v>
      </c>
      <c r="D52" s="34">
        <v>270693.66143798828</v>
      </c>
      <c r="E52" s="34">
        <v>274409.52984619141</v>
      </c>
      <c r="F52" s="34">
        <v>819975.25177001953</v>
      </c>
      <c r="H52" s="7" t="str">
        <f>A52</f>
        <v>Qtr2</v>
      </c>
      <c r="I52" s="7" t="str">
        <v>Apr</v>
      </c>
      <c r="J52" s="7">
        <v>274872.06048583984</v>
      </c>
      <c r="K52" s="7">
        <v>819975.25177001953</v>
      </c>
      <c r="L52" s="8">
        <f t="shared" si="0"/>
        <v>0.33521994705632152</v>
      </c>
    </row>
    <row r="53" spans="1:12" x14ac:dyDescent="0.35">
      <c r="B53" t="s">
        <v>17</v>
      </c>
      <c r="C53" s="34">
        <v>109122.42962646484</v>
      </c>
      <c r="D53" s="34">
        <v>56406.039855957031</v>
      </c>
      <c r="E53" s="34">
        <v>40046.449768066406</v>
      </c>
      <c r="F53" s="34">
        <v>205574.91925048828</v>
      </c>
      <c r="H53" s="7"/>
      <c r="I53" s="7" t="str">
        <v>May</v>
      </c>
      <c r="J53" s="7">
        <v>109122.42962646484</v>
      </c>
      <c r="K53" s="7">
        <v>205574.91925048828</v>
      </c>
      <c r="L53" s="8">
        <f t="shared" si="0"/>
        <v>0.53081587006974174</v>
      </c>
    </row>
    <row r="54" spans="1:12" x14ac:dyDescent="0.35">
      <c r="B54" t="s">
        <v>18</v>
      </c>
      <c r="C54" s="34">
        <v>36298.489562988281</v>
      </c>
      <c r="D54" s="34">
        <v>56764.149658203125</v>
      </c>
      <c r="E54" s="34">
        <v>46155.240173339844</v>
      </c>
      <c r="F54" s="34">
        <v>139217.87939453125</v>
      </c>
      <c r="H54" s="7"/>
      <c r="I54" s="7" t="str">
        <v>Jun</v>
      </c>
      <c r="J54" s="7">
        <v>36298.489562988281</v>
      </c>
      <c r="K54" s="7">
        <v>139217.87939453125</v>
      </c>
      <c r="L54" s="8">
        <f t="shared" si="0"/>
        <v>0.26073152184800596</v>
      </c>
    </row>
    <row r="55" spans="1:12" x14ac:dyDescent="0.35">
      <c r="A55" t="s">
        <v>13</v>
      </c>
      <c r="B55" t="s">
        <v>19</v>
      </c>
      <c r="C55" s="34">
        <v>69827.86962890625</v>
      </c>
      <c r="D55" s="34">
        <v>85031.779663085938</v>
      </c>
      <c r="E55" s="34">
        <v>74139.720153808594</v>
      </c>
      <c r="F55" s="34">
        <v>228999.36944580078</v>
      </c>
      <c r="H55" s="7" t="str">
        <f>A55</f>
        <v>Qtr3</v>
      </c>
      <c r="I55" s="7" t="str">
        <v>Jul</v>
      </c>
      <c r="J55" s="7">
        <v>69827.86962890625</v>
      </c>
      <c r="K55" s="7">
        <v>228999.36944580078</v>
      </c>
      <c r="L55" s="8">
        <f t="shared" si="0"/>
        <v>0.30492603450348366</v>
      </c>
    </row>
    <row r="56" spans="1:12" x14ac:dyDescent="0.35">
      <c r="B56" t="s">
        <v>20</v>
      </c>
      <c r="C56" s="34">
        <v>74601.61083984375</v>
      </c>
      <c r="D56" s="34">
        <v>71395.919982910156</v>
      </c>
      <c r="E56" s="34">
        <v>122859.33862304688</v>
      </c>
      <c r="F56" s="34">
        <v>268856.86944580078</v>
      </c>
      <c r="H56" s="7"/>
      <c r="I56" s="7" t="str">
        <v>Aug</v>
      </c>
      <c r="J56" s="7">
        <v>74601.61083984375</v>
      </c>
      <c r="K56" s="7">
        <v>268856.86944580078</v>
      </c>
      <c r="L56" s="8">
        <f t="shared" si="0"/>
        <v>0.27747704938178192</v>
      </c>
    </row>
    <row r="57" spans="1:12" x14ac:dyDescent="0.35">
      <c r="B57" t="s">
        <v>21</v>
      </c>
      <c r="C57" s="34">
        <v>125829.15045166016</v>
      </c>
      <c r="D57" s="34">
        <v>64509.009582519531</v>
      </c>
      <c r="E57" s="34">
        <v>45050.890747070313</v>
      </c>
      <c r="F57" s="34">
        <v>235389.05078125</v>
      </c>
      <c r="H57" s="7"/>
      <c r="I57" s="7" t="str">
        <v>Sep</v>
      </c>
      <c r="J57" s="7">
        <v>125829.15045166016</v>
      </c>
      <c r="K57" s="7">
        <v>235389.05078125</v>
      </c>
      <c r="L57" s="8">
        <f t="shared" si="0"/>
        <v>0.53455821345146071</v>
      </c>
    </row>
    <row r="58" spans="1:12" x14ac:dyDescent="0.35">
      <c r="A58" t="s">
        <v>14</v>
      </c>
      <c r="B58" t="s">
        <v>22</v>
      </c>
      <c r="C58" s="34">
        <v>43826.060668945313</v>
      </c>
      <c r="D58" s="34">
        <v>123788.048828125</v>
      </c>
      <c r="E58" s="34">
        <v>94852.1103515625</v>
      </c>
      <c r="F58" s="34">
        <v>262466.21984863281</v>
      </c>
      <c r="H58" s="7" t="str">
        <f>A58</f>
        <v>Qtr4</v>
      </c>
      <c r="I58" s="7" t="str">
        <v>Oct</v>
      </c>
      <c r="J58" s="7">
        <v>43826.060668945313</v>
      </c>
      <c r="K58" s="7">
        <v>262466.21984863281</v>
      </c>
      <c r="L58" s="8">
        <f t="shared" si="0"/>
        <v>0.16697790936380419</v>
      </c>
    </row>
    <row r="59" spans="1:12" x14ac:dyDescent="0.35">
      <c r="B59" t="s">
        <v>23</v>
      </c>
      <c r="C59" s="34">
        <v>120403.20007324219</v>
      </c>
      <c r="D59" s="34">
        <v>93009.280334472656</v>
      </c>
      <c r="E59" s="34">
        <v>178267.83770751953</v>
      </c>
      <c r="F59" s="34">
        <v>391680.31811523438</v>
      </c>
      <c r="H59" s="7"/>
      <c r="I59" s="7" t="str">
        <v>Nov</v>
      </c>
      <c r="J59" s="7">
        <v>120403.20007324219</v>
      </c>
      <c r="K59" s="7">
        <v>391680.31811523438</v>
      </c>
      <c r="L59" s="8">
        <f t="shared" si="0"/>
        <v>0.30740171130533789</v>
      </c>
    </row>
    <row r="60" spans="1:12" x14ac:dyDescent="0.35">
      <c r="B60" t="s">
        <v>24</v>
      </c>
      <c r="C60" s="34">
        <v>131662.72827148438</v>
      </c>
      <c r="D60" s="34">
        <v>135332.80053710938</v>
      </c>
      <c r="E60" s="34">
        <v>97834.0810546875</v>
      </c>
      <c r="F60" s="34">
        <v>364829.60986328125</v>
      </c>
      <c r="H60" s="7"/>
      <c r="I60" s="7" t="str">
        <v>Dec</v>
      </c>
      <c r="J60" s="7">
        <v>131662.72827148438</v>
      </c>
      <c r="K60" s="7">
        <v>364829.60986328125</v>
      </c>
      <c r="L60" s="8">
        <f t="shared" si="0"/>
        <v>0.36088827417496228</v>
      </c>
    </row>
    <row r="61" spans="1:12" x14ac:dyDescent="0.35">
      <c r="A61" t="s">
        <v>4</v>
      </c>
      <c r="C61" s="34">
        <v>1565716.7406005859</v>
      </c>
      <c r="D61" s="34">
        <v>1425296.630645752</v>
      </c>
      <c r="E61" s="34">
        <v>1568436.5117797852</v>
      </c>
      <c r="F61" s="34">
        <v>4559449.883026123</v>
      </c>
    </row>
    <row r="63" spans="1:12" x14ac:dyDescent="0.35">
      <c r="A63" s="1" t="s">
        <v>0</v>
      </c>
      <c r="B63" t="s">
        <v>59</v>
      </c>
    </row>
    <row r="64" spans="1:12" x14ac:dyDescent="0.35">
      <c r="A64" s="2" t="s">
        <v>37</v>
      </c>
      <c r="B64" s="5">
        <v>0.32833333333333331</v>
      </c>
    </row>
    <row r="65" spans="1:3" x14ac:dyDescent="0.35">
      <c r="A65" s="2" t="s">
        <v>38</v>
      </c>
      <c r="B65" s="5">
        <v>0.33</v>
      </c>
    </row>
    <row r="66" spans="1:3" x14ac:dyDescent="0.35">
      <c r="A66" s="2" t="s">
        <v>39</v>
      </c>
      <c r="B66" s="5">
        <v>0.34166666666666667</v>
      </c>
    </row>
    <row r="67" spans="1:3" x14ac:dyDescent="0.35">
      <c r="A67" s="2" t="s">
        <v>4</v>
      </c>
      <c r="B67" s="5">
        <v>1</v>
      </c>
    </row>
    <row r="69" spans="1:3" s="4" customFormat="1" x14ac:dyDescent="0.35"/>
    <row r="71" spans="1:3" x14ac:dyDescent="0.35">
      <c r="A71" t="s">
        <v>49</v>
      </c>
    </row>
    <row r="72" spans="1:3" x14ac:dyDescent="0.35">
      <c r="A72" s="34">
        <v>200</v>
      </c>
    </row>
    <row r="74" spans="1:3" x14ac:dyDescent="0.35">
      <c r="A74" s="1" t="s">
        <v>0</v>
      </c>
      <c r="B74" t="s">
        <v>5</v>
      </c>
    </row>
    <row r="75" spans="1:3" x14ac:dyDescent="0.35">
      <c r="A75" s="2" t="s">
        <v>9</v>
      </c>
      <c r="B75" s="32">
        <v>0.495</v>
      </c>
      <c r="C75" s="5"/>
    </row>
    <row r="76" spans="1:3" x14ac:dyDescent="0.35">
      <c r="A76" s="2" t="s">
        <v>10</v>
      </c>
      <c r="B76" s="32">
        <v>0.505</v>
      </c>
    </row>
    <row r="77" spans="1:3" x14ac:dyDescent="0.35">
      <c r="A77" s="2" t="s">
        <v>4</v>
      </c>
      <c r="B77" s="5">
        <v>1</v>
      </c>
    </row>
    <row r="79" spans="1:3" x14ac:dyDescent="0.35">
      <c r="A79" t="s">
        <v>50</v>
      </c>
    </row>
    <row r="80" spans="1:3" x14ac:dyDescent="0.35">
      <c r="A80" s="33">
        <v>1142.5752810058593</v>
      </c>
    </row>
    <row r="82" spans="1:3" x14ac:dyDescent="0.35">
      <c r="A82" s="1" t="s">
        <v>0</v>
      </c>
      <c r="B82" t="s">
        <v>33</v>
      </c>
    </row>
    <row r="83" spans="1:3" x14ac:dyDescent="0.35">
      <c r="A83" s="2" t="s">
        <v>28</v>
      </c>
      <c r="B83" s="34">
        <v>148</v>
      </c>
    </row>
    <row r="84" spans="1:3" x14ac:dyDescent="0.35">
      <c r="A84" s="2" t="s">
        <v>29</v>
      </c>
      <c r="B84" s="34">
        <v>154</v>
      </c>
      <c r="C84" s="6" t="s">
        <v>51</v>
      </c>
    </row>
    <row r="85" spans="1:3" x14ac:dyDescent="0.35">
      <c r="A85" s="2" t="s">
        <v>30</v>
      </c>
      <c r="B85" s="34">
        <v>161</v>
      </c>
      <c r="C85" s="6">
        <f>AVERAGE(B83:B87)</f>
        <v>160</v>
      </c>
    </row>
    <row r="86" spans="1:3" x14ac:dyDescent="0.35">
      <c r="A86" s="2" t="s">
        <v>31</v>
      </c>
      <c r="B86" s="34">
        <v>154</v>
      </c>
    </row>
    <row r="87" spans="1:3" x14ac:dyDescent="0.35">
      <c r="A87" s="2" t="s">
        <v>32</v>
      </c>
      <c r="B87" s="34">
        <v>183</v>
      </c>
    </row>
    <row r="88" spans="1:3" x14ac:dyDescent="0.35">
      <c r="A88" s="2" t="s">
        <v>4</v>
      </c>
      <c r="B88" s="34">
        <v>800</v>
      </c>
    </row>
    <row r="90" spans="1:3" x14ac:dyDescent="0.35">
      <c r="A90" s="1" t="s">
        <v>0</v>
      </c>
      <c r="B90" t="s">
        <v>48</v>
      </c>
    </row>
    <row r="91" spans="1:3" x14ac:dyDescent="0.35">
      <c r="A91" s="2" t="s">
        <v>37</v>
      </c>
      <c r="B91" s="5">
        <v>0.32833333333333331</v>
      </c>
      <c r="C91" s="5"/>
    </row>
    <row r="92" spans="1:3" x14ac:dyDescent="0.35">
      <c r="A92" s="2" t="s">
        <v>38</v>
      </c>
      <c r="B92" s="5">
        <v>0.33</v>
      </c>
    </row>
    <row r="93" spans="1:3" x14ac:dyDescent="0.35">
      <c r="A93" s="2" t="s">
        <v>39</v>
      </c>
      <c r="B93" s="5">
        <v>0.34166666666666667</v>
      </c>
    </row>
    <row r="94" spans="1:3" x14ac:dyDescent="0.35">
      <c r="A94" s="2" t="s">
        <v>4</v>
      </c>
      <c r="B94" s="5">
        <v>1</v>
      </c>
    </row>
    <row r="96" spans="1:3" s="4" customFormat="1"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81339-818D-405A-BF4E-4B15A112C8BD}">
  <dimension ref="B2:N26"/>
  <sheetViews>
    <sheetView zoomScale="80" zoomScaleNormal="80" workbookViewId="0">
      <selection activeCell="Q15" sqref="Q15"/>
    </sheetView>
  </sheetViews>
  <sheetFormatPr defaultRowHeight="14.5" x14ac:dyDescent="0.35"/>
  <sheetData>
    <row r="2" spans="2:14" ht="15" thickBot="1" x14ac:dyDescent="0.4"/>
    <row r="3" spans="2:14" ht="15" thickBot="1" x14ac:dyDescent="0.4">
      <c r="B3" s="10" t="s">
        <v>75</v>
      </c>
      <c r="C3" s="10"/>
      <c r="D3" s="11"/>
      <c r="E3" s="11"/>
      <c r="F3" s="11"/>
      <c r="G3" s="11"/>
      <c r="H3" s="11"/>
      <c r="I3" s="11"/>
      <c r="J3" s="11"/>
      <c r="K3" s="11"/>
      <c r="L3" s="11"/>
      <c r="M3" s="11"/>
      <c r="N3" s="12"/>
    </row>
    <row r="4" spans="2:14" x14ac:dyDescent="0.35">
      <c r="B4" s="13" t="s">
        <v>61</v>
      </c>
      <c r="C4" s="14"/>
      <c r="D4" s="15" t="s">
        <v>62</v>
      </c>
      <c r="E4" s="14"/>
      <c r="F4" s="15" t="s">
        <v>63</v>
      </c>
      <c r="G4" s="14"/>
      <c r="H4" s="15" t="s">
        <v>64</v>
      </c>
      <c r="I4" s="14"/>
      <c r="J4" s="7"/>
      <c r="K4" s="7"/>
      <c r="L4" s="7"/>
      <c r="M4" s="7"/>
      <c r="N4" s="16"/>
    </row>
    <row r="5" spans="2:14" x14ac:dyDescent="0.35">
      <c r="B5" s="17"/>
      <c r="C5" s="18"/>
      <c r="D5" s="19"/>
      <c r="E5" s="18"/>
      <c r="F5" s="19"/>
      <c r="G5" s="18"/>
      <c r="H5" s="19"/>
      <c r="I5" s="18"/>
      <c r="J5" s="7"/>
      <c r="K5" s="7"/>
      <c r="L5" s="7" t="s">
        <v>70</v>
      </c>
      <c r="M5" s="7"/>
      <c r="N5" s="16"/>
    </row>
    <row r="6" spans="2:14" x14ac:dyDescent="0.35">
      <c r="B6" s="13"/>
      <c r="C6" s="7"/>
      <c r="D6" s="7"/>
      <c r="E6" s="7"/>
      <c r="F6" s="7"/>
      <c r="G6" s="7"/>
      <c r="H6" s="7"/>
      <c r="I6" s="14"/>
      <c r="J6" s="7"/>
      <c r="K6" s="7"/>
      <c r="L6" s="7"/>
      <c r="M6" s="7"/>
      <c r="N6" s="16"/>
    </row>
    <row r="7" spans="2:14" x14ac:dyDescent="0.35">
      <c r="B7" s="20" t="s">
        <v>73</v>
      </c>
      <c r="C7" s="21"/>
      <c r="D7" s="7"/>
      <c r="E7" s="22" t="s">
        <v>74</v>
      </c>
      <c r="F7" s="21"/>
      <c r="G7" s="7"/>
      <c r="H7" s="22"/>
      <c r="I7" s="21"/>
      <c r="J7" s="7"/>
      <c r="K7" s="7"/>
      <c r="L7" s="7"/>
      <c r="M7" s="7"/>
      <c r="N7" s="16"/>
    </row>
    <row r="8" spans="2:14" x14ac:dyDescent="0.35">
      <c r="B8" s="17"/>
      <c r="C8" s="18"/>
      <c r="D8" s="7"/>
      <c r="E8" s="19"/>
      <c r="F8" s="18"/>
      <c r="G8" s="7"/>
      <c r="H8" s="15" t="s">
        <v>65</v>
      </c>
      <c r="I8" s="14"/>
      <c r="J8" s="7"/>
      <c r="K8" s="7"/>
      <c r="L8" s="7"/>
      <c r="M8" s="7"/>
      <c r="N8" s="16"/>
    </row>
    <row r="9" spans="2:14" x14ac:dyDescent="0.35">
      <c r="B9" s="17"/>
      <c r="C9" s="23"/>
      <c r="D9" s="23"/>
      <c r="E9" s="23"/>
      <c r="F9" s="23"/>
      <c r="G9" s="23"/>
      <c r="H9" s="19"/>
      <c r="I9" s="18"/>
      <c r="J9" s="23"/>
      <c r="K9" s="23"/>
      <c r="L9" s="23"/>
      <c r="M9" s="23"/>
      <c r="N9" s="24"/>
    </row>
    <row r="10" spans="2:14" x14ac:dyDescent="0.35">
      <c r="B10" s="13"/>
      <c r="C10" s="7"/>
      <c r="D10" s="14"/>
      <c r="E10" s="15"/>
      <c r="F10" s="7"/>
      <c r="G10" s="7"/>
      <c r="H10" s="7"/>
      <c r="I10" s="14"/>
      <c r="J10" s="7" t="s">
        <v>60</v>
      </c>
      <c r="K10" s="7"/>
      <c r="L10" s="7"/>
      <c r="M10" s="7"/>
      <c r="N10" s="16"/>
    </row>
    <row r="11" spans="2:14" x14ac:dyDescent="0.35">
      <c r="B11" s="13"/>
      <c r="C11" s="7"/>
      <c r="D11" s="14"/>
      <c r="E11" s="15"/>
      <c r="F11" s="7"/>
      <c r="G11" s="7"/>
      <c r="H11" s="7"/>
      <c r="I11" s="14"/>
      <c r="J11" s="25"/>
      <c r="K11" s="25"/>
      <c r="L11" s="25"/>
      <c r="M11" s="25"/>
      <c r="N11" s="26"/>
    </row>
    <row r="12" spans="2:14" x14ac:dyDescent="0.35">
      <c r="B12" s="13"/>
      <c r="C12" s="7"/>
      <c r="D12" s="14"/>
      <c r="E12" s="15"/>
      <c r="F12" s="7"/>
      <c r="G12" s="7"/>
      <c r="H12" s="7"/>
      <c r="I12" s="14"/>
      <c r="J12" s="7"/>
      <c r="K12" s="7"/>
      <c r="L12" s="7"/>
      <c r="M12" s="7"/>
      <c r="N12" s="16"/>
    </row>
    <row r="13" spans="2:14" x14ac:dyDescent="0.35">
      <c r="B13" s="13"/>
      <c r="C13" s="7"/>
      <c r="D13" s="14"/>
      <c r="E13" s="15"/>
      <c r="F13" s="7"/>
      <c r="G13" s="7"/>
      <c r="H13" s="7"/>
      <c r="I13" s="14"/>
      <c r="J13" s="7"/>
      <c r="K13" s="7"/>
      <c r="L13" s="7"/>
      <c r="M13" s="7"/>
      <c r="N13" s="16"/>
    </row>
    <row r="14" spans="2:14" x14ac:dyDescent="0.35">
      <c r="B14" s="13"/>
      <c r="C14" s="7" t="s">
        <v>66</v>
      </c>
      <c r="D14" s="14"/>
      <c r="E14" s="15"/>
      <c r="F14" s="7" t="s">
        <v>68</v>
      </c>
      <c r="G14" s="7"/>
      <c r="H14" s="7"/>
      <c r="I14" s="14"/>
      <c r="J14" s="7"/>
      <c r="K14" s="7"/>
      <c r="L14" s="7" t="s">
        <v>71</v>
      </c>
      <c r="M14" s="7"/>
      <c r="N14" s="16"/>
    </row>
    <row r="15" spans="2:14" x14ac:dyDescent="0.35">
      <c r="B15" s="13"/>
      <c r="C15" s="7"/>
      <c r="D15" s="14"/>
      <c r="E15" s="15"/>
      <c r="F15" s="7"/>
      <c r="G15" s="7"/>
      <c r="H15" s="7"/>
      <c r="I15" s="14"/>
      <c r="J15" s="7"/>
      <c r="K15" s="7"/>
      <c r="L15" s="7"/>
      <c r="M15" s="7"/>
      <c r="N15" s="16"/>
    </row>
    <row r="16" spans="2:14" x14ac:dyDescent="0.35">
      <c r="B16" s="13"/>
      <c r="C16" s="7"/>
      <c r="D16" s="14"/>
      <c r="E16" s="15"/>
      <c r="F16" s="7"/>
      <c r="G16" s="7"/>
      <c r="H16" s="7"/>
      <c r="I16" s="14"/>
      <c r="J16" s="7"/>
      <c r="K16" s="7"/>
      <c r="L16" s="7"/>
      <c r="M16" s="7"/>
      <c r="N16" s="16"/>
    </row>
    <row r="17" spans="2:14" x14ac:dyDescent="0.35">
      <c r="B17" s="13"/>
      <c r="C17" s="7"/>
      <c r="D17" s="14"/>
      <c r="E17" s="15"/>
      <c r="F17" s="7"/>
      <c r="G17" s="7"/>
      <c r="H17" s="7"/>
      <c r="I17" s="14"/>
      <c r="J17" s="7"/>
      <c r="K17" s="7"/>
      <c r="L17" s="7"/>
      <c r="M17" s="7"/>
      <c r="N17" s="16"/>
    </row>
    <row r="18" spans="2:14" x14ac:dyDescent="0.35">
      <c r="B18" s="13"/>
      <c r="C18" s="7"/>
      <c r="D18" s="14"/>
      <c r="E18" s="15"/>
      <c r="F18" s="7"/>
      <c r="G18" s="7"/>
      <c r="H18" s="7"/>
      <c r="I18" s="14"/>
      <c r="J18" s="23"/>
      <c r="K18" s="23"/>
      <c r="L18" s="23"/>
      <c r="M18" s="23"/>
      <c r="N18" s="24"/>
    </row>
    <row r="19" spans="2:14" x14ac:dyDescent="0.35">
      <c r="B19" s="17"/>
      <c r="C19" s="23"/>
      <c r="D19" s="18"/>
      <c r="E19" s="19"/>
      <c r="F19" s="23"/>
      <c r="G19" s="23"/>
      <c r="H19" s="23"/>
      <c r="I19" s="18"/>
      <c r="J19" s="25"/>
      <c r="K19" s="25"/>
      <c r="L19" s="25"/>
      <c r="M19" s="25"/>
      <c r="N19" s="26"/>
    </row>
    <row r="20" spans="2:14" x14ac:dyDescent="0.35">
      <c r="B20" s="20"/>
      <c r="C20" s="25"/>
      <c r="D20" s="25"/>
      <c r="E20" s="21"/>
      <c r="F20" s="22"/>
      <c r="G20" s="25"/>
      <c r="H20" s="25"/>
      <c r="I20" s="25"/>
      <c r="J20" s="15"/>
      <c r="K20" s="7"/>
      <c r="L20" s="7"/>
      <c r="M20" s="7"/>
      <c r="N20" s="16"/>
    </row>
    <row r="21" spans="2:14" x14ac:dyDescent="0.35">
      <c r="B21" s="13"/>
      <c r="C21" s="7"/>
      <c r="D21" s="7"/>
      <c r="E21" s="14"/>
      <c r="F21" s="15"/>
      <c r="G21" s="7"/>
      <c r="H21" s="7"/>
      <c r="I21" s="7"/>
      <c r="J21" s="15"/>
      <c r="K21" s="7"/>
      <c r="L21" s="7"/>
      <c r="M21" s="7"/>
      <c r="N21" s="16"/>
    </row>
    <row r="22" spans="2:14" x14ac:dyDescent="0.35">
      <c r="B22" s="13"/>
      <c r="C22" s="7"/>
      <c r="D22" s="7"/>
      <c r="E22" s="14"/>
      <c r="F22" s="15"/>
      <c r="G22" s="7"/>
      <c r="H22" s="7"/>
      <c r="I22" s="7"/>
      <c r="J22" s="15"/>
      <c r="K22" s="7"/>
      <c r="L22" s="7" t="s">
        <v>72</v>
      </c>
      <c r="M22" s="7"/>
      <c r="N22" s="16"/>
    </row>
    <row r="23" spans="2:14" x14ac:dyDescent="0.35">
      <c r="B23" s="13"/>
      <c r="C23" s="7"/>
      <c r="D23" s="7"/>
      <c r="E23" s="14"/>
      <c r="F23" s="15"/>
      <c r="G23" s="7"/>
      <c r="H23" s="7"/>
      <c r="I23" s="7"/>
      <c r="J23" s="15"/>
      <c r="K23" s="7"/>
      <c r="L23" s="7"/>
      <c r="M23" s="7"/>
      <c r="N23" s="16"/>
    </row>
    <row r="24" spans="2:14" x14ac:dyDescent="0.35">
      <c r="B24" s="13"/>
      <c r="C24" s="7" t="s">
        <v>67</v>
      </c>
      <c r="D24" s="7"/>
      <c r="E24" s="14"/>
      <c r="F24" s="15"/>
      <c r="G24" s="7" t="s">
        <v>69</v>
      </c>
      <c r="H24" s="7"/>
      <c r="I24" s="7"/>
      <c r="J24" s="15"/>
      <c r="K24" s="7"/>
      <c r="L24" s="7"/>
      <c r="M24" s="7"/>
      <c r="N24" s="16"/>
    </row>
    <row r="25" spans="2:14" x14ac:dyDescent="0.35">
      <c r="B25" s="13"/>
      <c r="C25" s="7"/>
      <c r="D25" s="7"/>
      <c r="E25" s="14"/>
      <c r="F25" s="15"/>
      <c r="G25" s="7"/>
      <c r="H25" s="7"/>
      <c r="I25" s="7"/>
      <c r="J25" s="15"/>
      <c r="K25" s="7"/>
      <c r="L25" s="7"/>
      <c r="M25" s="7"/>
      <c r="N25" s="16"/>
    </row>
    <row r="26" spans="2:14" ht="15" thickBot="1" x14ac:dyDescent="0.4">
      <c r="B26" s="27"/>
      <c r="C26" s="28"/>
      <c r="D26" s="28"/>
      <c r="E26" s="29"/>
      <c r="F26" s="30"/>
      <c r="G26" s="28"/>
      <c r="H26" s="28"/>
      <c r="I26" s="28"/>
      <c r="J26" s="30"/>
      <c r="K26" s="28"/>
      <c r="L26" s="28"/>
      <c r="M26" s="28"/>
      <c r="N26" s="3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C5BE9-C055-4A3E-BFB2-5CF63997B05A}">
  <dimension ref="G7"/>
  <sheetViews>
    <sheetView tabSelected="1" zoomScale="72" zoomScaleNormal="72" workbookViewId="0">
      <selection activeCell="W18" sqref="W18"/>
    </sheetView>
  </sheetViews>
  <sheetFormatPr defaultRowHeight="14.5" x14ac:dyDescent="0.35"/>
  <sheetData>
    <row r="7" spans="7:7" x14ac:dyDescent="0.35">
      <c r="G7"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EB81E8BF-E6A7-4028-9B69-62D1B1958956}">
  <ds:schemaRefs/>
</ds:datastoreItem>
</file>

<file path=customXml/itemProps2.xml><?xml version="1.0" encoding="utf-8"?>
<ds:datastoreItem xmlns:ds="http://schemas.openxmlformats.org/officeDocument/2006/customXml" ds:itemID="{273AEFE9-4CCD-408D-9A20-98BC3DF2F2C2}">
  <ds:schemaRefs>
    <ds:schemaRef ds:uri="http://schemas.microsoft.com/DataMashup"/>
  </ds:schemaRefs>
</ds:datastoreItem>
</file>

<file path=customXml/itemProps3.xml><?xml version="1.0" encoding="utf-8"?>
<ds:datastoreItem xmlns:ds="http://schemas.openxmlformats.org/officeDocument/2006/customXml" ds:itemID="{4C7DCECE-822D-470D-873A-746CAAF6985A}">
  <ds:schemaRefs/>
</ds:datastoreItem>
</file>

<file path=customXml/itemProps4.xml><?xml version="1.0" encoding="utf-8"?>
<ds:datastoreItem xmlns:ds="http://schemas.openxmlformats.org/officeDocument/2006/customXml" ds:itemID="{671F333B-2BE3-425F-A046-C1BFD73B0965}">
  <ds:schemaRefs/>
</ds:datastoreItem>
</file>

<file path=customXml/itemProps5.xml><?xml version="1.0" encoding="utf-8"?>
<ds:datastoreItem xmlns:ds="http://schemas.openxmlformats.org/officeDocument/2006/customXml" ds:itemID="{BDE67027-315D-40FE-A7BC-DC3522F68C2C}">
  <ds:schemaRefs/>
</ds:datastoreItem>
</file>

<file path=customXml/itemProps6.xml><?xml version="1.0" encoding="utf-8"?>
<ds:datastoreItem xmlns:ds="http://schemas.openxmlformats.org/officeDocument/2006/customXml" ds:itemID="{F13CE8EF-2C0F-4D1F-AA7E-77F4737F4CF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Data Sheet</vt:lpstr>
      <vt:lpstr>Dashboar Outlay</vt:lpstr>
      <vt:lpstr>Actual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benedict ogutu</dc:creator>
  <cp:lastModifiedBy>Fardowsa Hassan</cp:lastModifiedBy>
  <dcterms:created xsi:type="dcterms:W3CDTF">2025-04-30T15:13:44Z</dcterms:created>
  <dcterms:modified xsi:type="dcterms:W3CDTF">2025-07-07T18:59:02Z</dcterms:modified>
</cp:coreProperties>
</file>