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90" windowWidth="24585" windowHeight="12405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O7" i="1" l="1"/>
  <c r="O6" i="1"/>
  <c r="O5" i="1"/>
  <c r="O4" i="1"/>
  <c r="O3" i="1"/>
  <c r="O2" i="1"/>
  <c r="O1" i="1"/>
  <c r="N7" i="1"/>
  <c r="N6" i="1"/>
  <c r="N5" i="1"/>
  <c r="N4" i="1"/>
  <c r="N3" i="1"/>
  <c r="N2" i="1"/>
  <c r="M7" i="1"/>
  <c r="M6" i="1"/>
  <c r="M5" i="1"/>
  <c r="M4" i="1"/>
  <c r="M3" i="1"/>
  <c r="M2" i="1"/>
  <c r="L7" i="1"/>
  <c r="L6" i="1"/>
  <c r="L5" i="1"/>
  <c r="L4" i="1"/>
  <c r="L3" i="1"/>
  <c r="L2" i="1"/>
  <c r="K7" i="1"/>
  <c r="K6" i="1"/>
  <c r="K5" i="1"/>
  <c r="K4" i="1"/>
  <c r="K3" i="1"/>
  <c r="K2" i="1"/>
  <c r="G7" i="1"/>
  <c r="G6" i="1"/>
  <c r="G5" i="1"/>
  <c r="G4" i="1"/>
  <c r="G3" i="1"/>
  <c r="G2" i="1"/>
  <c r="G1" i="1"/>
  <c r="H7" i="1"/>
  <c r="H6" i="1"/>
  <c r="H5" i="1"/>
  <c r="H4" i="1"/>
  <c r="H3" i="1"/>
  <c r="H2" i="1"/>
  <c r="H1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<sst xmlns="http://schemas.openxmlformats.org/spreadsheetml/2006/main" count="11" uniqueCount="9">
  <si>
    <t>X</t>
  </si>
  <si>
    <t>Y</t>
  </si>
  <si>
    <t>dy-</t>
  </si>
  <si>
    <t>dy+</t>
  </si>
  <si>
    <t>Ymin</t>
  </si>
  <si>
    <t>Ymax</t>
  </si>
  <si>
    <t>Y2max</t>
  </si>
  <si>
    <t>Y2min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</si>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</sst>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23674687388545E-2"/>
          <c:y val="0.13308450206796238"/>
          <c:w val="0.93126936923965919"/>
          <c:h val="0.80292652277413479"/>
        </c:manualLayout>
      </c:layout>
      <c:stockChart>
        <c:ser>
          <c:idx val="0"/>
          <c:order val="0"/>
          <c:tx>
            <c:strRef>
              <c:f>Tabelle1!$F$1</c:f>
              <c:strCache>
                <c:ptCount val="1"/>
                <c:pt idx="0">
                  <c:v>Ymax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Tabelle1!$F$2:$F$7</c:f>
              <c:numCache>
                <c:formatCode>General</c:formatCode>
                <c:ptCount val="6"/>
                <c:pt idx="0">
                  <c:v>31</c:v>
                </c:pt>
                <c:pt idx="1">
                  <c:v>34</c:v>
                </c:pt>
                <c:pt idx="2">
                  <c:v>38</c:v>
                </c:pt>
                <c:pt idx="3">
                  <c:v>51</c:v>
                </c:pt>
                <c:pt idx="4">
                  <c:v>65</c:v>
                </c:pt>
                <c:pt idx="5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Tabelle1!$G$1</c:f>
              <c:strCache>
                <c:ptCount val="1"/>
                <c:pt idx="0">
                  <c:v>Ymin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Tabelle1!$G$2:$G$7</c:f>
              <c:numCache>
                <c:formatCode>General</c:formatCode>
                <c:ptCount val="6"/>
                <c:pt idx="0">
                  <c:v>20</c:v>
                </c:pt>
                <c:pt idx="1">
                  <c:v>24</c:v>
                </c:pt>
                <c:pt idx="2">
                  <c:v>18</c:v>
                </c:pt>
                <c:pt idx="3">
                  <c:v>28</c:v>
                </c:pt>
                <c:pt idx="4">
                  <c:v>35</c:v>
                </c:pt>
                <c:pt idx="5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Tabelle1!$H$1</c:f>
              <c:strCache>
                <c:ptCount val="1"/>
                <c:pt idx="0">
                  <c:v>Y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dot"/>
            <c:size val="6"/>
            <c:spPr>
              <a:solidFill>
                <a:schemeClr val="accent1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Tabelle1!$H$2:$H$7</c:f>
              <c:numCache>
                <c:formatCode>General</c:formatCode>
                <c:ptCount val="6"/>
                <c:pt idx="0">
                  <c:v>23</c:v>
                </c:pt>
                <c:pt idx="1">
                  <c:v>29</c:v>
                </c:pt>
                <c:pt idx="2">
                  <c:v>25</c:v>
                </c:pt>
                <c:pt idx="3">
                  <c:v>37</c:v>
                </c:pt>
                <c:pt idx="4">
                  <c:v>48</c:v>
                </c:pt>
                <c:pt idx="5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Tabelle1!$M$1</c:f>
              <c:strCache>
                <c:ptCount val="1"/>
                <c:pt idx="0">
                  <c:v>Y2max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Tabelle1!$M$2:$M$7</c:f>
              <c:numCache>
                <c:formatCode>#,##0.00_ ;[Red]\-#,##0.00\ </c:formatCode>
                <c:ptCount val="6"/>
                <c:pt idx="0">
                  <c:v>23.837352490272572</c:v>
                </c:pt>
                <c:pt idx="1">
                  <c:v>29.201750181382309</c:v>
                </c:pt>
                <c:pt idx="2">
                  <c:v>26.096534792229804</c:v>
                </c:pt>
                <c:pt idx="3">
                  <c:v>33.412868831602339</c:v>
                </c:pt>
                <c:pt idx="4">
                  <c:v>44.358866558184125</c:v>
                </c:pt>
                <c:pt idx="5">
                  <c:v>69.75420515637461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Tabelle1!$N$1</c:f>
              <c:strCache>
                <c:ptCount val="1"/>
                <c:pt idx="0">
                  <c:v>Y2min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val>
            <c:numRef>
              <c:f>Tabelle1!$N$2:$N$7</c:f>
              <c:numCache>
                <c:formatCode>#,##0.00_ ;[Red]\-#,##0.00\ </c:formatCode>
                <c:ptCount val="6"/>
                <c:pt idx="0">
                  <c:v>21.328157491296512</c:v>
                </c:pt>
                <c:pt idx="1">
                  <c:v>29.816523869411409</c:v>
                </c:pt>
                <c:pt idx="2">
                  <c:v>25.272433693527809</c:v>
                </c:pt>
                <c:pt idx="3">
                  <c:v>27.08200947403558</c:v>
                </c:pt>
                <c:pt idx="4">
                  <c:v>40.623383058547567</c:v>
                </c:pt>
                <c:pt idx="5">
                  <c:v>62.411657245177281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rgbClr val="FF0000"/>
              </a:solidFill>
            </a:ln>
          </c:spPr>
        </c:hiLowLines>
        <c:axId val="152613248"/>
        <c:axId val="152614784"/>
      </c:stockChart>
      <c:stockChart>
        <c:ser>
          <c:idx val="5"/>
          <c:order val="5"/>
          <c:tx>
            <c:strRef>
              <c:f>Tabelle1!$O$1</c:f>
              <c:strCache>
                <c:ptCount val="1"/>
                <c:pt idx="0">
                  <c:v>Y2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Tabelle1!$M$2:$M$7</c:f>
                <c:numCache>
                  <c:formatCode>General</c:formatCode>
                  <c:ptCount val="6"/>
                  <c:pt idx="0">
                    <c:v>23.837352490272572</c:v>
                  </c:pt>
                  <c:pt idx="1">
                    <c:v>29.201750181382309</c:v>
                  </c:pt>
                  <c:pt idx="2">
                    <c:v>26.096534792229804</c:v>
                  </c:pt>
                  <c:pt idx="3">
                    <c:v>33.412868831602339</c:v>
                  </c:pt>
                  <c:pt idx="4">
                    <c:v>44.358866558184125</c:v>
                  </c:pt>
                  <c:pt idx="5">
                    <c:v>69.75420515637461</c:v>
                  </c:pt>
                </c:numCache>
              </c:numRef>
            </c:plus>
            <c:minus>
              <c:numRef>
                <c:f>Tabelle1!$N$2:$N$7</c:f>
                <c:numCache>
                  <c:formatCode>General</c:formatCode>
                  <c:ptCount val="6"/>
                  <c:pt idx="0">
                    <c:v>21.328157491296512</c:v>
                  </c:pt>
                  <c:pt idx="1">
                    <c:v>29.816523869411409</c:v>
                  </c:pt>
                  <c:pt idx="2">
                    <c:v>25.272433693527809</c:v>
                  </c:pt>
                  <c:pt idx="3">
                    <c:v>27.08200947403558</c:v>
                  </c:pt>
                  <c:pt idx="4">
                    <c:v>40.623383058547567</c:v>
                  </c:pt>
                  <c:pt idx="5">
                    <c:v>62.411657245177281</c:v>
                  </c:pt>
                </c:numCache>
              </c:numRef>
            </c:minus>
          </c:errBars>
          <c:val>
            <c:numRef>
              <c:f>Tabelle1!$O$2:$O$7</c:f>
              <c:numCache>
                <c:formatCode>#,##0.00_ ;[Red]\-#,##0.00\ </c:formatCode>
                <c:ptCount val="6"/>
                <c:pt idx="0">
                  <c:v>25.091949989760604</c:v>
                </c:pt>
                <c:pt idx="1">
                  <c:v>30.73868440145506</c:v>
                </c:pt>
                <c:pt idx="2">
                  <c:v>27.470036623399793</c:v>
                </c:pt>
                <c:pt idx="3">
                  <c:v>35.171440875370884</c:v>
                </c:pt>
                <c:pt idx="4">
                  <c:v>46.693543745456971</c:v>
                </c:pt>
                <c:pt idx="5">
                  <c:v>73.425479111973274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solidFill>
                <a:schemeClr val="accent1"/>
              </a:solidFill>
              <a:ln w="25400">
                <a:solidFill>
                  <a:srgbClr val="FF0000"/>
                </a:solidFill>
              </a:ln>
            </c:spPr>
          </c:downBars>
        </c:upDownBars>
        <c:axId val="179536640"/>
        <c:axId val="148215296"/>
      </c:stockChart>
      <c:catAx>
        <c:axId val="15261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14784"/>
        <c:crosses val="autoZero"/>
        <c:auto val="1"/>
        <c:lblAlgn val="ctr"/>
        <c:lblOffset val="100"/>
        <c:noMultiLvlLbl val="0"/>
      </c:catAx>
      <c:valAx>
        <c:axId val="15261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613248"/>
        <c:crosses val="autoZero"/>
        <c:crossBetween val="between"/>
      </c:valAx>
      <c:valAx>
        <c:axId val="148215296"/>
        <c:scaling>
          <c:orientation val="minMax"/>
        </c:scaling>
        <c:delete val="0"/>
        <c:axPos val="r"/>
        <c:numFmt formatCode="#,##0.00_ ;[Red]\-#,##0.00\ " sourceLinked="1"/>
        <c:majorTickMark val="out"/>
        <c:minorTickMark val="none"/>
        <c:tickLblPos val="nextTo"/>
        <c:crossAx val="179536640"/>
        <c:crosses val="max"/>
        <c:crossBetween val="between"/>
      </c:valAx>
      <c:catAx>
        <c:axId val="179536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48215296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109536</xdr:colOff>
      <xdr:row>12</xdr:row>
      <xdr:rowOff>28581</xdr:rowOff>
    </xdr:from>
    <xdr:to>
      <xdr:col>14</xdr:col>
      <xdr:colOff>323849</xdr:colOff>
      <xdr:row>39</xdr:row>
      <xdr:rowOff>114300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0" sqref="Q20"/>
    </sheetView>
  </sheetViews>
  <sheetFormatPr baseColWidth="10" defaultRowHeight="14.25" x14ac:dyDescent="0.2"/>
  <cols>
    <col min="1" max="2" width="11" style="2"/>
    <col min="3" max="4" width="11" style="2" customWidth="1"/>
    <col min="5" max="16384" width="11" style="2"/>
  </cols>
  <sheetData>
    <row r="1" spans="1:15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tr">
        <f>E1</f>
        <v>Ymin</v>
      </c>
      <c r="H1" s="1" t="str">
        <f>B1</f>
        <v>Y</v>
      </c>
      <c r="J1" s="1" t="s">
        <v>8</v>
      </c>
      <c r="K1" s="1" t="s">
        <v>2</v>
      </c>
      <c r="L1" s="1" t="s">
        <v>3</v>
      </c>
      <c r="M1" s="1" t="s">
        <v>6</v>
      </c>
      <c r="N1" s="1" t="s">
        <v>7</v>
      </c>
      <c r="O1" s="1" t="str">
        <f>J1</f>
        <v>Y2</v>
      </c>
    </row>
    <row r="2" spans="1:15" x14ac:dyDescent="0.2">
      <c r="A2" s="2">
        <v>0</v>
      </c>
      <c r="B2" s="2">
        <v>23</v>
      </c>
      <c r="C2" s="2">
        <v>-3</v>
      </c>
      <c r="D2" s="2">
        <v>8</v>
      </c>
      <c r="E2" s="2">
        <f>$B2+C2</f>
        <v>20</v>
      </c>
      <c r="F2" s="2">
        <f>$B2+D2</f>
        <v>31</v>
      </c>
      <c r="G2" s="2">
        <f>E2</f>
        <v>20</v>
      </c>
      <c r="H2" s="2">
        <f>B2</f>
        <v>23</v>
      </c>
      <c r="J2" s="3">
        <v>25.091949989760604</v>
      </c>
      <c r="K2" s="3">
        <f>0.05*$J2</f>
        <v>1.2545974994880302</v>
      </c>
      <c r="L2" s="3">
        <f>0.15*$J2</f>
        <v>3.7637924984640905</v>
      </c>
      <c r="M2" s="3">
        <f>$J2-K2</f>
        <v>23.837352490272572</v>
      </c>
      <c r="N2" s="3">
        <f>$J2-L2</f>
        <v>21.328157491296512</v>
      </c>
      <c r="O2" s="3">
        <f>J2</f>
        <v>25.091949989760604</v>
      </c>
    </row>
    <row r="3" spans="1:15" x14ac:dyDescent="0.2">
      <c r="A3" s="2">
        <v>1</v>
      </c>
      <c r="B3" s="2">
        <v>29</v>
      </c>
      <c r="C3" s="2">
        <v>-5</v>
      </c>
      <c r="D3" s="2">
        <v>5</v>
      </c>
      <c r="E3" s="2">
        <f t="shared" ref="E3:E7" si="0">$B3+C3</f>
        <v>24</v>
      </c>
      <c r="F3" s="2">
        <f t="shared" ref="F3:F7" si="1">$B3+D3</f>
        <v>34</v>
      </c>
      <c r="G3" s="2">
        <f t="shared" ref="G3:G7" si="2">E3</f>
        <v>24</v>
      </c>
      <c r="H3" s="2">
        <f t="shared" ref="H3:H7" si="3">B3</f>
        <v>29</v>
      </c>
      <c r="J3" s="3">
        <v>30.73868440145506</v>
      </c>
      <c r="K3" s="3">
        <f t="shared" ref="K3:L7" si="4">0.05*$J3</f>
        <v>1.5369342200727532</v>
      </c>
      <c r="L3" s="3">
        <f>0.03*$J3</f>
        <v>0.92216053204365178</v>
      </c>
      <c r="M3" s="3">
        <f t="shared" ref="M3:N7" si="5">$J3-K3</f>
        <v>29.201750181382309</v>
      </c>
      <c r="N3" s="3">
        <f t="shared" si="5"/>
        <v>29.816523869411409</v>
      </c>
      <c r="O3" s="3">
        <f t="shared" ref="O3:O7" si="6">J3</f>
        <v>30.73868440145506</v>
      </c>
    </row>
    <row r="4" spans="1:15" x14ac:dyDescent="0.2">
      <c r="A4" s="2">
        <v>3</v>
      </c>
      <c r="B4" s="2">
        <v>25</v>
      </c>
      <c r="C4" s="2">
        <v>-7</v>
      </c>
      <c r="D4" s="2">
        <v>13</v>
      </c>
      <c r="E4" s="2">
        <f t="shared" si="0"/>
        <v>18</v>
      </c>
      <c r="F4" s="2">
        <f t="shared" si="1"/>
        <v>38</v>
      </c>
      <c r="G4" s="2">
        <f t="shared" si="2"/>
        <v>18</v>
      </c>
      <c r="H4" s="2">
        <f t="shared" si="3"/>
        <v>25</v>
      </c>
      <c r="J4" s="3">
        <v>27.470036623399793</v>
      </c>
      <c r="K4" s="3">
        <f t="shared" si="4"/>
        <v>1.3735018311699898</v>
      </c>
      <c r="L4" s="3">
        <f>0.08*$J4</f>
        <v>2.1976029298719832</v>
      </c>
      <c r="M4" s="3">
        <f t="shared" si="5"/>
        <v>26.096534792229804</v>
      </c>
      <c r="N4" s="3">
        <f t="shared" si="5"/>
        <v>25.272433693527809</v>
      </c>
      <c r="O4" s="3">
        <f t="shared" si="6"/>
        <v>27.470036623399793</v>
      </c>
    </row>
    <row r="5" spans="1:15" x14ac:dyDescent="0.2">
      <c r="A5" s="2">
        <v>7</v>
      </c>
      <c r="B5" s="2">
        <v>37</v>
      </c>
      <c r="C5" s="2">
        <v>-9</v>
      </c>
      <c r="D5" s="2">
        <v>14</v>
      </c>
      <c r="E5" s="2">
        <f t="shared" si="0"/>
        <v>28</v>
      </c>
      <c r="F5" s="2">
        <f t="shared" si="1"/>
        <v>51</v>
      </c>
      <c r="G5" s="2">
        <f t="shared" si="2"/>
        <v>28</v>
      </c>
      <c r="H5" s="2">
        <f t="shared" si="3"/>
        <v>37</v>
      </c>
      <c r="J5" s="3">
        <v>35.171440875370884</v>
      </c>
      <c r="K5" s="3">
        <f t="shared" si="4"/>
        <v>1.7585720437685444</v>
      </c>
      <c r="L5" s="3">
        <f>0.23*$J5</f>
        <v>8.0894314013353039</v>
      </c>
      <c r="M5" s="3">
        <f t="shared" si="5"/>
        <v>33.412868831602339</v>
      </c>
      <c r="N5" s="3">
        <f t="shared" si="5"/>
        <v>27.08200947403558</v>
      </c>
      <c r="O5" s="3">
        <f t="shared" si="6"/>
        <v>35.171440875370884</v>
      </c>
    </row>
    <row r="6" spans="1:15" x14ac:dyDescent="0.2">
      <c r="A6" s="2">
        <v>13</v>
      </c>
      <c r="B6" s="2">
        <v>48</v>
      </c>
      <c r="C6" s="2">
        <v>-13</v>
      </c>
      <c r="D6" s="2">
        <v>17</v>
      </c>
      <c r="E6" s="2">
        <f t="shared" si="0"/>
        <v>35</v>
      </c>
      <c r="F6" s="2">
        <f t="shared" si="1"/>
        <v>65</v>
      </c>
      <c r="G6" s="2">
        <f t="shared" si="2"/>
        <v>35</v>
      </c>
      <c r="H6" s="2">
        <f t="shared" si="3"/>
        <v>48</v>
      </c>
      <c r="J6" s="3">
        <v>46.693543745456971</v>
      </c>
      <c r="K6" s="3">
        <f t="shared" si="4"/>
        <v>2.3346771872728485</v>
      </c>
      <c r="L6" s="3">
        <f>0.13*$J6</f>
        <v>6.0701606869094062</v>
      </c>
      <c r="M6" s="3">
        <f t="shared" si="5"/>
        <v>44.358866558184125</v>
      </c>
      <c r="N6" s="3">
        <f t="shared" si="5"/>
        <v>40.623383058547567</v>
      </c>
      <c r="O6" s="3">
        <f t="shared" si="6"/>
        <v>46.693543745456971</v>
      </c>
    </row>
    <row r="7" spans="1:15" x14ac:dyDescent="0.2">
      <c r="A7" s="2">
        <v>25</v>
      </c>
      <c r="B7" s="2">
        <v>75</v>
      </c>
      <c r="C7" s="2">
        <v>-24</v>
      </c>
      <c r="D7" s="2">
        <v>33</v>
      </c>
      <c r="E7" s="2">
        <f t="shared" si="0"/>
        <v>51</v>
      </c>
      <c r="F7" s="2">
        <f t="shared" si="1"/>
        <v>108</v>
      </c>
      <c r="G7" s="2">
        <f t="shared" si="2"/>
        <v>51</v>
      </c>
      <c r="H7" s="2">
        <f t="shared" si="3"/>
        <v>75</v>
      </c>
      <c r="J7" s="3">
        <v>73.425479111973274</v>
      </c>
      <c r="K7" s="3">
        <f t="shared" si="4"/>
        <v>3.671273955598664</v>
      </c>
      <c r="L7" s="3">
        <f>0.15*$J7</f>
        <v>11.013821866795992</v>
      </c>
      <c r="M7" s="3">
        <f t="shared" si="5"/>
        <v>69.75420515637461</v>
      </c>
      <c r="N7" s="3">
        <f t="shared" si="5"/>
        <v>62.411657245177281</v>
      </c>
      <c r="O7" s="3">
        <f t="shared" si="6"/>
        <v>73.425479111973274</v>
      </c>
    </row>
  </sheetData>
  <pageMargins left="0.7" right="0.7" top="0.78740157499999996" bottom="0.78740157499999996" header="0.3" footer="0.3"/>
  <pageSetup paperSize="9" orientation="portrait" verticalDpi="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DURA Automotive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Roehner, Stephan @ PLE</dc:creator>
  <cp:lastModifiedBy>Roehner, Stephan @ PLE</cp:lastModifiedBy>
  <dcterms:created xsi:type="dcterms:W3CDTF">2014-03-07T09:20:20Z</dcterms:created>
  <dcterms:modified xsi:type="dcterms:W3CDTF">2014-03-07T09:36:56Z</dcterms:modified>
</cp:coreProperties>
</file>