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\Documents\BacBase1\"/>
    </mc:Choice>
  </mc:AlternateContent>
  <bookViews>
    <workbookView xWindow="240" yWindow="75" windowWidth="20055" windowHeight="7935"/>
  </bookViews>
  <sheets>
    <sheet name="F13Elox" sheetId="1" r:id="rId1"/>
    <sheet name="Tabelle2" sheetId="2" r:id="rId2"/>
    <sheet name="Tabelle3" sheetId="3" r:id="rId3"/>
  </sheets>
  <calcPr calcId="152511"/>
</workbook>
</file>

<file path=xl/calcChain.xml><?xml version="1.0" encoding="utf-8"?>
<calcChain xmlns="http://schemas.openxmlformats.org/spreadsheetml/2006/main">
  <c r="D25" i="1" l="1"/>
  <c r="E25" i="1"/>
  <c r="F25" i="1"/>
  <c r="G25" i="1"/>
  <c r="H25" i="1"/>
  <c r="I25" i="1"/>
  <c r="J25" i="1"/>
  <c r="K25" i="1"/>
  <c r="L25" i="1"/>
  <c r="M25" i="1"/>
  <c r="C25" i="1"/>
  <c r="A1" i="1"/>
  <c r="Q24" i="1"/>
  <c r="R24" i="1"/>
  <c r="S24" i="1"/>
  <c r="T24" i="1"/>
  <c r="U24" i="1"/>
  <c r="V24" i="1"/>
  <c r="W24" i="1"/>
  <c r="X24" i="1"/>
  <c r="Y24" i="1"/>
  <c r="P24" i="1"/>
  <c r="Q23" i="1"/>
  <c r="R23" i="1"/>
  <c r="S23" i="1"/>
  <c r="T23" i="1"/>
  <c r="U23" i="1"/>
  <c r="V23" i="1"/>
  <c r="W23" i="1"/>
  <c r="X23" i="1"/>
  <c r="Y23" i="1"/>
  <c r="P23" i="1"/>
  <c r="D24" i="1"/>
  <c r="E24" i="1"/>
  <c r="F24" i="1"/>
  <c r="G24" i="1"/>
  <c r="H24" i="1"/>
  <c r="I24" i="1"/>
  <c r="J24" i="1"/>
  <c r="K24" i="1"/>
  <c r="L24" i="1"/>
  <c r="M24" i="1"/>
  <c r="C24" i="1"/>
  <c r="D23" i="1"/>
  <c r="E23" i="1"/>
  <c r="F23" i="1"/>
  <c r="G23" i="1"/>
  <c r="H23" i="1"/>
  <c r="I23" i="1"/>
  <c r="J23" i="1"/>
  <c r="K23" i="1"/>
  <c r="L23" i="1"/>
  <c r="M23" i="1"/>
  <c r="C23" i="1"/>
</calcChain>
</file>

<file path=xl/sharedStrings.xml><?xml version="1.0" encoding="utf-8"?>
<sst xmlns="http://schemas.openxmlformats.org/spreadsheetml/2006/main" count="32" uniqueCount="19">
  <si>
    <t>MP1</t>
  </si>
  <si>
    <t>MP2</t>
  </si>
  <si>
    <t>MP3</t>
  </si>
  <si>
    <t>MP4</t>
  </si>
  <si>
    <t>MP5</t>
  </si>
  <si>
    <t>MP6</t>
  </si>
  <si>
    <t>MP7</t>
  </si>
  <si>
    <t>MP8</t>
  </si>
  <si>
    <t>MP9</t>
  </si>
  <si>
    <t>MP10</t>
  </si>
  <si>
    <t>Urspr.Teil</t>
  </si>
  <si>
    <t>Spalte1</t>
  </si>
  <si>
    <t>F13 Elox Kontur</t>
  </si>
  <si>
    <t>Mittelw.</t>
  </si>
  <si>
    <t>Standardab.</t>
  </si>
  <si>
    <t>F13 Elox Spalt</t>
  </si>
  <si>
    <t>Fehler</t>
  </si>
  <si>
    <t>Fehler ger.</t>
  </si>
  <si>
    <t>Mittlw.ger.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</si>
</sst>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Border="1"/>
  </cellXfs>
  <cellStyles count="1">
    <cellStyle name="Standard" xfId="0" builtinId="0"/>
  </cellStyles>
  <dxfs count="11"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le1" displayName="Tabelle1" ref="C4:M23" totalsRowCount="1">
  <autoFilter ref="C4:M22"/>
  <tableColumns count="11">
    <tableColumn id="1" name="Spalte1" totalsRowFunction="average" totalsRowDxfId="10"/>
    <tableColumn id="2" name="MP1" totalsRowFunction="average" totalsRowDxfId="9"/>
    <tableColumn id="3" name="MP2" totalsRowFunction="average" totalsRowDxfId="8"/>
    <tableColumn id="4" name="MP3" totalsRowFunction="average" totalsRowDxfId="7"/>
    <tableColumn id="5" name="MP4" totalsRowFunction="average" totalsRowDxfId="6"/>
    <tableColumn id="6" name="MP5" totalsRowFunction="average" totalsRowDxfId="5"/>
    <tableColumn id="7" name="MP6" totalsRowFunction="average" totalsRowDxfId="4"/>
    <tableColumn id="8" name="MP7" totalsRowFunction="average" totalsRowDxfId="3"/>
    <tableColumn id="9" name="MP8" totalsRowFunction="average" totalsRowDxfId="2"/>
    <tableColumn id="10" name="MP9" totalsRowFunction="average" totalsRowDxfId="1"/>
    <tableColumn id="11" name="MP10" totalsRowFunction="average" totalsRowDxfId="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O4:Y24" totalsRowShown="0">
  <autoFilter ref="O4:Y24"/>
  <tableColumns count="11">
    <tableColumn id="1" name="Spalte1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tabSelected="1" topLeftCell="A4" workbookViewId="0">
      <selection activeCell="E31" sqref="E31"/>
    </sheetView>
  </sheetViews>
  <sheetFormatPr baseColWidth="10" defaultRowHeight="15" x14ac:dyDescent="0.25"/>
  <sheetData>
    <row r="1" spans="1:25" x14ac:dyDescent="0.25">
      <c r="A1">
        <f>2.1/(SQRT(18))</f>
        <v>0.49497474683058335</v>
      </c>
    </row>
    <row r="2" spans="1:25" ht="21" x14ac:dyDescent="0.35">
      <c r="F2" s="4" t="s">
        <v>12</v>
      </c>
      <c r="G2" s="4"/>
      <c r="S2" s="5" t="s">
        <v>15</v>
      </c>
      <c r="T2" s="5"/>
    </row>
    <row r="4" spans="1:25" x14ac:dyDescent="0.25">
      <c r="B4" s="1" t="s">
        <v>10</v>
      </c>
      <c r="C4" t="s">
        <v>11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O4" t="s">
        <v>11</v>
      </c>
      <c r="P4" t="s">
        <v>0</v>
      </c>
      <c r="Q4" t="s">
        <v>1</v>
      </c>
      <c r="R4" t="s">
        <v>2</v>
      </c>
      <c r="S4" t="s">
        <v>3</v>
      </c>
      <c r="T4" t="s">
        <v>4</v>
      </c>
      <c r="U4" t="s">
        <v>5</v>
      </c>
      <c r="V4" t="s">
        <v>6</v>
      </c>
      <c r="W4" t="s">
        <v>7</v>
      </c>
      <c r="X4" t="s">
        <v>8</v>
      </c>
      <c r="Y4" t="s">
        <v>9</v>
      </c>
    </row>
    <row r="5" spans="1:25" x14ac:dyDescent="0.25">
      <c r="B5" s="1">
        <v>1</v>
      </c>
      <c r="C5">
        <v>1</v>
      </c>
      <c r="D5">
        <v>0.16</v>
      </c>
      <c r="E5">
        <v>0.21</v>
      </c>
      <c r="F5">
        <v>-0.25</v>
      </c>
      <c r="G5">
        <v>-0.13</v>
      </c>
      <c r="H5">
        <v>-0.3</v>
      </c>
      <c r="I5">
        <v>-0.35</v>
      </c>
      <c r="J5">
        <v>-0.28000000000000003</v>
      </c>
      <c r="K5">
        <v>-0.88</v>
      </c>
      <c r="L5">
        <v>0.15</v>
      </c>
      <c r="M5">
        <v>0.35</v>
      </c>
      <c r="O5">
        <v>1</v>
      </c>
      <c r="P5">
        <v>-2.1800000000000002</v>
      </c>
      <c r="Q5">
        <v>-2.39</v>
      </c>
      <c r="R5">
        <v>-2.78</v>
      </c>
      <c r="S5">
        <v>-2.82</v>
      </c>
      <c r="T5">
        <v>-2.92</v>
      </c>
      <c r="U5">
        <v>-2.52</v>
      </c>
      <c r="V5">
        <v>-2.65</v>
      </c>
      <c r="W5">
        <v>-2.68</v>
      </c>
      <c r="X5">
        <v>-2.42</v>
      </c>
      <c r="Y5">
        <v>-2.63</v>
      </c>
    </row>
    <row r="6" spans="1:25" x14ac:dyDescent="0.25">
      <c r="B6" s="1">
        <v>2</v>
      </c>
      <c r="C6">
        <v>2</v>
      </c>
      <c r="D6">
        <v>0.44</v>
      </c>
      <c r="E6">
        <v>0.69</v>
      </c>
      <c r="F6">
        <v>0.02</v>
      </c>
      <c r="G6">
        <v>-0.15</v>
      </c>
      <c r="H6">
        <v>-0.31</v>
      </c>
      <c r="I6">
        <v>-0.31</v>
      </c>
      <c r="J6">
        <v>-0.23</v>
      </c>
      <c r="K6">
        <v>-1.18</v>
      </c>
      <c r="L6">
        <v>-0.42</v>
      </c>
      <c r="M6">
        <v>-0.14000000000000001</v>
      </c>
      <c r="O6">
        <v>2</v>
      </c>
      <c r="P6">
        <v>-2.31</v>
      </c>
      <c r="Q6">
        <v>-2.37</v>
      </c>
      <c r="R6">
        <v>-2.52</v>
      </c>
      <c r="S6">
        <v>-3.01</v>
      </c>
      <c r="T6">
        <v>-3.17</v>
      </c>
      <c r="U6">
        <v>-2.95</v>
      </c>
      <c r="V6">
        <v>-2.86</v>
      </c>
      <c r="W6">
        <v>-2.7</v>
      </c>
      <c r="X6">
        <v>-2.63</v>
      </c>
      <c r="Y6">
        <v>-2.54</v>
      </c>
    </row>
    <row r="7" spans="1:25" x14ac:dyDescent="0.25">
      <c r="B7" s="1">
        <v>3</v>
      </c>
      <c r="C7">
        <v>3</v>
      </c>
      <c r="D7">
        <v>0.27</v>
      </c>
      <c r="E7">
        <v>0.22</v>
      </c>
      <c r="F7">
        <v>-0.22</v>
      </c>
      <c r="G7">
        <v>-0.08</v>
      </c>
      <c r="H7">
        <v>-0.24</v>
      </c>
      <c r="I7">
        <v>-0.25</v>
      </c>
      <c r="J7">
        <v>-0.25</v>
      </c>
      <c r="K7">
        <v>-0.72</v>
      </c>
      <c r="L7">
        <v>0.35</v>
      </c>
      <c r="M7">
        <v>0.66</v>
      </c>
      <c r="O7">
        <v>3</v>
      </c>
      <c r="P7">
        <v>-2.25</v>
      </c>
      <c r="Q7">
        <v>-2.38</v>
      </c>
      <c r="R7">
        <v>-2.75</v>
      </c>
      <c r="S7">
        <v>-3.02</v>
      </c>
      <c r="T7">
        <v>-2.97</v>
      </c>
      <c r="U7">
        <v>-2.6</v>
      </c>
      <c r="V7">
        <v>-2.7</v>
      </c>
      <c r="W7">
        <v>-2.64</v>
      </c>
      <c r="X7">
        <v>-2.4300000000000002</v>
      </c>
      <c r="Y7">
        <v>-2.67</v>
      </c>
    </row>
    <row r="8" spans="1:25" x14ac:dyDescent="0.25">
      <c r="B8" s="1">
        <v>4</v>
      </c>
      <c r="C8">
        <v>4</v>
      </c>
      <c r="D8">
        <v>0.63</v>
      </c>
      <c r="E8">
        <v>0.78</v>
      </c>
      <c r="F8">
        <v>7.0000000000000007E-2</v>
      </c>
      <c r="G8">
        <v>-0.12</v>
      </c>
      <c r="H8">
        <v>-0.27</v>
      </c>
      <c r="I8">
        <v>-0.27</v>
      </c>
      <c r="J8">
        <v>-0.22</v>
      </c>
      <c r="K8">
        <v>-1.19</v>
      </c>
      <c r="L8">
        <v>-0.45</v>
      </c>
      <c r="M8">
        <v>-0.08</v>
      </c>
      <c r="O8">
        <v>4</v>
      </c>
      <c r="P8">
        <v>-2.76</v>
      </c>
      <c r="Q8">
        <v>-2.36</v>
      </c>
      <c r="R8">
        <v>-2.5299999999999998</v>
      </c>
      <c r="S8">
        <v>-3.05</v>
      </c>
      <c r="T8">
        <v>-3.25</v>
      </c>
      <c r="U8">
        <v>-2.99</v>
      </c>
      <c r="V8">
        <v>-2.88</v>
      </c>
      <c r="W8">
        <v>-2.7</v>
      </c>
      <c r="X8">
        <v>-2.6</v>
      </c>
      <c r="Y8">
        <v>-2.52</v>
      </c>
    </row>
    <row r="9" spans="1:25" x14ac:dyDescent="0.25">
      <c r="B9" s="1">
        <v>5</v>
      </c>
      <c r="C9">
        <v>5</v>
      </c>
      <c r="D9">
        <v>0.04</v>
      </c>
      <c r="E9">
        <v>0.14000000000000001</v>
      </c>
      <c r="F9">
        <v>-0.28999999999999998</v>
      </c>
      <c r="G9">
        <v>-0.11</v>
      </c>
      <c r="H9">
        <v>-0.72</v>
      </c>
      <c r="I9">
        <v>-0.32</v>
      </c>
      <c r="J9">
        <v>-0.3</v>
      </c>
      <c r="K9">
        <v>-0.89</v>
      </c>
      <c r="L9">
        <v>0.13</v>
      </c>
      <c r="M9">
        <v>0.31</v>
      </c>
      <c r="O9">
        <v>5</v>
      </c>
      <c r="P9">
        <v>-2.12</v>
      </c>
      <c r="Q9">
        <v>-2.36</v>
      </c>
      <c r="R9">
        <v>-2.74</v>
      </c>
      <c r="S9">
        <v>-2.77</v>
      </c>
      <c r="T9">
        <v>-2.88</v>
      </c>
      <c r="U9">
        <v>-2.5099999999999998</v>
      </c>
      <c r="V9">
        <v>-2.5499999999999998</v>
      </c>
      <c r="W9">
        <v>-2.67</v>
      </c>
      <c r="X9">
        <v>-2.38</v>
      </c>
      <c r="Y9">
        <v>-2.63</v>
      </c>
    </row>
    <row r="10" spans="1:25" x14ac:dyDescent="0.25">
      <c r="B10" s="1">
        <v>6</v>
      </c>
      <c r="C10">
        <v>6</v>
      </c>
      <c r="D10">
        <v>0.66</v>
      </c>
      <c r="E10">
        <v>0.75</v>
      </c>
      <c r="F10">
        <v>0.1</v>
      </c>
      <c r="G10">
        <v>-0.12</v>
      </c>
      <c r="H10">
        <v>-0.28000000000000003</v>
      </c>
      <c r="I10">
        <v>-0.28999999999999998</v>
      </c>
      <c r="J10">
        <v>-0.23</v>
      </c>
      <c r="K10">
        <v>-1.1200000000000001</v>
      </c>
      <c r="L10">
        <v>-0.46</v>
      </c>
      <c r="M10">
        <v>-0.2</v>
      </c>
      <c r="O10">
        <v>6</v>
      </c>
      <c r="P10">
        <v>-2.77</v>
      </c>
      <c r="Q10">
        <v>-2.39</v>
      </c>
      <c r="R10">
        <v>-2.52</v>
      </c>
      <c r="S10">
        <v>-2.98</v>
      </c>
      <c r="T10">
        <v>-3.16</v>
      </c>
      <c r="U10">
        <v>-2.94</v>
      </c>
      <c r="V10">
        <v>-2.82</v>
      </c>
      <c r="W10">
        <v>-2.65</v>
      </c>
      <c r="X10">
        <v>-2.6</v>
      </c>
      <c r="Y10">
        <v>-2.57</v>
      </c>
    </row>
    <row r="11" spans="1:25" x14ac:dyDescent="0.25">
      <c r="B11" s="1">
        <v>7</v>
      </c>
      <c r="C11">
        <v>7</v>
      </c>
      <c r="D11">
        <v>0.09</v>
      </c>
      <c r="E11">
        <v>0.11</v>
      </c>
      <c r="F11">
        <v>-0.32</v>
      </c>
      <c r="G11">
        <v>-0.08</v>
      </c>
      <c r="H11">
        <v>-0.26</v>
      </c>
      <c r="I11">
        <v>-0.32</v>
      </c>
      <c r="J11">
        <v>-0.28999999999999998</v>
      </c>
      <c r="K11">
        <v>-0.82</v>
      </c>
      <c r="L11">
        <v>0.2</v>
      </c>
      <c r="M11">
        <v>0.28000000000000003</v>
      </c>
      <c r="O11">
        <v>7</v>
      </c>
      <c r="P11">
        <v>-2.13</v>
      </c>
      <c r="Q11">
        <v>-2.3199999999999998</v>
      </c>
      <c r="R11">
        <v>-2.7</v>
      </c>
      <c r="S11">
        <v>-2.76</v>
      </c>
      <c r="T11">
        <v>-2.92</v>
      </c>
      <c r="U11">
        <v>-2.52</v>
      </c>
      <c r="V11">
        <v>-2.58</v>
      </c>
      <c r="W11">
        <v>-2.64</v>
      </c>
      <c r="X11">
        <v>-2.36</v>
      </c>
      <c r="Y11">
        <v>-2.4700000000000002</v>
      </c>
    </row>
    <row r="12" spans="1:25" x14ac:dyDescent="0.25">
      <c r="B12" s="1">
        <v>8</v>
      </c>
      <c r="C12">
        <v>8</v>
      </c>
      <c r="D12">
        <v>0.72</v>
      </c>
      <c r="E12">
        <v>0.75</v>
      </c>
      <c r="F12">
        <v>0.05</v>
      </c>
      <c r="G12">
        <v>-0.15</v>
      </c>
      <c r="H12">
        <v>-0.32</v>
      </c>
      <c r="I12">
        <v>-0.33</v>
      </c>
      <c r="J12">
        <v>-0.26</v>
      </c>
      <c r="K12">
        <v>-1.1499999999999999</v>
      </c>
      <c r="L12">
        <v>-0.35</v>
      </c>
      <c r="M12">
        <v>-0.08</v>
      </c>
      <c r="O12">
        <v>8</v>
      </c>
      <c r="P12">
        <v>-2.68</v>
      </c>
      <c r="Q12">
        <v>-2.38</v>
      </c>
      <c r="R12">
        <v>-2.4900000000000002</v>
      </c>
      <c r="S12">
        <v>-3</v>
      </c>
      <c r="T12">
        <v>-3.18</v>
      </c>
      <c r="U12">
        <v>-2.91</v>
      </c>
      <c r="V12">
        <v>-2.8</v>
      </c>
      <c r="W12">
        <v>-2.69</v>
      </c>
      <c r="X12">
        <v>-2.62</v>
      </c>
      <c r="Y12">
        <v>-2.56</v>
      </c>
    </row>
    <row r="13" spans="1:25" x14ac:dyDescent="0.25">
      <c r="B13" s="1">
        <v>10</v>
      </c>
      <c r="C13">
        <v>9</v>
      </c>
      <c r="D13">
        <v>0.7</v>
      </c>
      <c r="E13">
        <v>0.76</v>
      </c>
      <c r="F13">
        <v>0.14000000000000001</v>
      </c>
      <c r="G13">
        <v>-0.11</v>
      </c>
      <c r="H13">
        <v>-0.21</v>
      </c>
      <c r="I13">
        <v>-0.22</v>
      </c>
      <c r="J13">
        <v>-0.17</v>
      </c>
      <c r="K13">
        <v>-1.05</v>
      </c>
      <c r="L13">
        <v>-0.32</v>
      </c>
      <c r="M13">
        <v>0.11</v>
      </c>
      <c r="O13">
        <v>9</v>
      </c>
      <c r="P13">
        <v>-2.77</v>
      </c>
      <c r="Q13">
        <v>-2.37</v>
      </c>
      <c r="R13">
        <v>-2.57</v>
      </c>
      <c r="S13">
        <v>-3.02</v>
      </c>
      <c r="T13">
        <v>-3.24</v>
      </c>
      <c r="U13">
        <v>-2.98</v>
      </c>
      <c r="V13">
        <v>-2.95</v>
      </c>
      <c r="W13">
        <v>-2.67</v>
      </c>
      <c r="X13">
        <v>-2.57</v>
      </c>
      <c r="Y13">
        <v>-2.52</v>
      </c>
    </row>
    <row r="14" spans="1:25" x14ac:dyDescent="0.25">
      <c r="B14" s="1">
        <v>11</v>
      </c>
      <c r="C14">
        <v>10</v>
      </c>
      <c r="D14">
        <v>0.16</v>
      </c>
      <c r="E14">
        <v>0.32</v>
      </c>
      <c r="F14">
        <v>-0.19</v>
      </c>
      <c r="G14">
        <v>-7.0000000000000007E-2</v>
      </c>
      <c r="H14">
        <v>-0.25</v>
      </c>
      <c r="I14">
        <v>-0.33</v>
      </c>
      <c r="J14">
        <v>-0.31</v>
      </c>
      <c r="K14">
        <v>-0.89</v>
      </c>
      <c r="L14">
        <v>0.13</v>
      </c>
      <c r="M14">
        <v>0.73</v>
      </c>
      <c r="O14">
        <v>10</v>
      </c>
      <c r="P14">
        <v>-2.25</v>
      </c>
      <c r="Q14">
        <v>-2.46</v>
      </c>
      <c r="R14">
        <v>-2.77</v>
      </c>
      <c r="S14">
        <v>-2.83</v>
      </c>
      <c r="T14">
        <v>-2.91</v>
      </c>
      <c r="U14">
        <v>-2.48</v>
      </c>
      <c r="V14">
        <v>-2.54</v>
      </c>
      <c r="W14">
        <v>-2.73</v>
      </c>
      <c r="X14">
        <v>-2.5499999999999998</v>
      </c>
      <c r="Y14">
        <v>-3.4</v>
      </c>
    </row>
    <row r="15" spans="1:25" x14ac:dyDescent="0.25">
      <c r="B15" s="1">
        <v>12</v>
      </c>
      <c r="C15">
        <v>11</v>
      </c>
      <c r="D15">
        <v>0.66</v>
      </c>
      <c r="E15">
        <v>0.73</v>
      </c>
      <c r="F15">
        <v>0.09</v>
      </c>
      <c r="G15">
        <v>-0.1</v>
      </c>
      <c r="H15">
        <v>-0.25</v>
      </c>
      <c r="I15">
        <v>-0.26</v>
      </c>
      <c r="J15">
        <v>-0.22</v>
      </c>
      <c r="K15">
        <v>-1.07</v>
      </c>
      <c r="L15">
        <v>-0.34</v>
      </c>
      <c r="M15">
        <v>-0.05</v>
      </c>
      <c r="O15">
        <v>11</v>
      </c>
      <c r="P15">
        <v>-2.69</v>
      </c>
      <c r="Q15">
        <v>-2.36</v>
      </c>
      <c r="R15">
        <v>-2.4900000000000002</v>
      </c>
      <c r="S15">
        <v>-2.98</v>
      </c>
      <c r="T15">
        <v>-3.16</v>
      </c>
      <c r="U15">
        <v>-2.87</v>
      </c>
      <c r="V15">
        <v>-2.77</v>
      </c>
      <c r="W15">
        <v>-2.56</v>
      </c>
      <c r="X15">
        <v>-2.5499999999999998</v>
      </c>
      <c r="Y15">
        <v>-2.4900000000000002</v>
      </c>
    </row>
    <row r="16" spans="1:25" x14ac:dyDescent="0.25">
      <c r="B16" s="1">
        <v>13</v>
      </c>
      <c r="C16">
        <v>12</v>
      </c>
      <c r="D16">
        <v>0.28000000000000003</v>
      </c>
      <c r="E16">
        <v>0.28000000000000003</v>
      </c>
      <c r="F16">
        <v>-0.21</v>
      </c>
      <c r="G16">
        <v>-0.09</v>
      </c>
      <c r="H16">
        <v>-0.27</v>
      </c>
      <c r="I16">
        <v>-0.33</v>
      </c>
      <c r="J16">
        <v>-0.24</v>
      </c>
      <c r="K16">
        <v>-0.83</v>
      </c>
      <c r="L16">
        <v>0.2</v>
      </c>
      <c r="M16">
        <v>0.46</v>
      </c>
      <c r="O16">
        <v>12</v>
      </c>
      <c r="P16">
        <v>-2.1800000000000002</v>
      </c>
      <c r="Q16">
        <v>-2.35</v>
      </c>
      <c r="R16">
        <v>-2.72</v>
      </c>
      <c r="S16">
        <v>-2.81</v>
      </c>
      <c r="T16">
        <v>-2.91</v>
      </c>
      <c r="U16">
        <v>-2.5</v>
      </c>
      <c r="V16">
        <v>-2.64</v>
      </c>
      <c r="W16">
        <v>-2.58</v>
      </c>
      <c r="X16">
        <v>-2.4300000000000002</v>
      </c>
      <c r="Y16">
        <v>-2.73</v>
      </c>
    </row>
    <row r="17" spans="2:25" x14ac:dyDescent="0.25">
      <c r="B17" s="1">
        <v>14</v>
      </c>
      <c r="C17">
        <v>13</v>
      </c>
      <c r="D17">
        <v>0.53</v>
      </c>
      <c r="E17">
        <v>0.72</v>
      </c>
      <c r="F17">
        <v>-0.04</v>
      </c>
      <c r="G17">
        <v>-0.08</v>
      </c>
      <c r="H17">
        <v>-0.23</v>
      </c>
      <c r="I17">
        <v>-0.23</v>
      </c>
      <c r="J17">
        <v>-0.21</v>
      </c>
      <c r="K17">
        <v>-1.1599999999999999</v>
      </c>
      <c r="L17">
        <v>-0.42</v>
      </c>
      <c r="M17">
        <v>-0.08</v>
      </c>
      <c r="O17">
        <v>13</v>
      </c>
      <c r="P17">
        <v>-2.3199999999999998</v>
      </c>
      <c r="Q17">
        <v>-2.3199999999999998</v>
      </c>
      <c r="R17">
        <v>-2.48</v>
      </c>
      <c r="S17">
        <v>-2.97</v>
      </c>
      <c r="T17">
        <v>-3.2</v>
      </c>
      <c r="U17">
        <v>-2.95</v>
      </c>
      <c r="V17">
        <v>-3</v>
      </c>
      <c r="W17">
        <v>-2.75</v>
      </c>
      <c r="X17">
        <v>-2.61</v>
      </c>
      <c r="Y17">
        <v>-2.56</v>
      </c>
    </row>
    <row r="18" spans="2:25" x14ac:dyDescent="0.25">
      <c r="B18" s="1">
        <v>15</v>
      </c>
      <c r="C18">
        <v>14</v>
      </c>
      <c r="D18">
        <v>0.16</v>
      </c>
      <c r="E18">
        <v>0.15</v>
      </c>
      <c r="F18">
        <v>-0.21</v>
      </c>
      <c r="G18">
        <v>-0.08</v>
      </c>
      <c r="H18">
        <v>-0.23</v>
      </c>
      <c r="I18">
        <v>-0.28999999999999998</v>
      </c>
      <c r="J18">
        <v>-0.28000000000000003</v>
      </c>
      <c r="K18">
        <v>-0.81</v>
      </c>
      <c r="L18">
        <v>0.17</v>
      </c>
      <c r="M18">
        <v>0.16</v>
      </c>
      <c r="O18">
        <v>14</v>
      </c>
      <c r="P18">
        <v>-2.12</v>
      </c>
      <c r="Q18">
        <v>-2.35</v>
      </c>
      <c r="R18">
        <v>-2.73</v>
      </c>
      <c r="S18">
        <v>-2.75</v>
      </c>
      <c r="T18">
        <v>-2.85</v>
      </c>
      <c r="U18">
        <v>-2.48</v>
      </c>
      <c r="V18">
        <v>-2.48</v>
      </c>
      <c r="W18">
        <v>-2.56</v>
      </c>
      <c r="X18">
        <v>-2.36</v>
      </c>
      <c r="Y18">
        <v>-2.54</v>
      </c>
    </row>
    <row r="19" spans="2:25" x14ac:dyDescent="0.25">
      <c r="B19" s="1">
        <v>16</v>
      </c>
      <c r="C19">
        <v>15</v>
      </c>
      <c r="D19">
        <v>0.68</v>
      </c>
      <c r="E19">
        <v>0.76</v>
      </c>
      <c r="F19">
        <v>0.11</v>
      </c>
      <c r="G19">
        <v>-0.08</v>
      </c>
      <c r="H19">
        <v>-0.26</v>
      </c>
      <c r="I19">
        <v>-0.26</v>
      </c>
      <c r="J19">
        <v>-0.21</v>
      </c>
      <c r="K19">
        <v>-1.06</v>
      </c>
      <c r="L19">
        <v>-0.28999999999999998</v>
      </c>
      <c r="M19">
        <v>-0.03</v>
      </c>
      <c r="O19">
        <v>15</v>
      </c>
      <c r="P19">
        <v>-2.87</v>
      </c>
      <c r="Q19">
        <v>-2.44</v>
      </c>
      <c r="R19">
        <v>-2.6</v>
      </c>
      <c r="S19">
        <v>-3.08</v>
      </c>
      <c r="T19">
        <v>-3.24</v>
      </c>
      <c r="U19">
        <v>-2.98</v>
      </c>
      <c r="V19">
        <v>-2.91</v>
      </c>
      <c r="W19">
        <v>-2.68</v>
      </c>
      <c r="X19">
        <v>-2.61</v>
      </c>
      <c r="Y19">
        <v>-2.58</v>
      </c>
    </row>
    <row r="20" spans="2:25" x14ac:dyDescent="0.25">
      <c r="B20" s="1">
        <v>18</v>
      </c>
      <c r="C20">
        <v>16</v>
      </c>
      <c r="D20">
        <v>0.79</v>
      </c>
      <c r="E20">
        <v>0.84</v>
      </c>
      <c r="F20">
        <v>0.16</v>
      </c>
      <c r="G20">
        <v>-0.14000000000000001</v>
      </c>
      <c r="H20">
        <v>-0.28999999999999998</v>
      </c>
      <c r="I20">
        <v>-0.28999999999999998</v>
      </c>
      <c r="J20">
        <v>-0.22</v>
      </c>
      <c r="K20">
        <v>-1.1299999999999999</v>
      </c>
      <c r="L20">
        <v>-0.37</v>
      </c>
      <c r="M20">
        <v>0</v>
      </c>
      <c r="O20">
        <v>16</v>
      </c>
      <c r="P20">
        <v>-2.88</v>
      </c>
      <c r="Q20">
        <v>-2.41</v>
      </c>
      <c r="R20">
        <v>-2.59</v>
      </c>
      <c r="S20">
        <v>-3.02</v>
      </c>
      <c r="T20">
        <v>-3.19</v>
      </c>
      <c r="U20">
        <v>-2.95</v>
      </c>
      <c r="V20">
        <v>-2.96</v>
      </c>
      <c r="W20">
        <v>-2.69</v>
      </c>
      <c r="X20">
        <v>-2.66</v>
      </c>
      <c r="Y20">
        <v>-2.6</v>
      </c>
    </row>
    <row r="21" spans="2:25" x14ac:dyDescent="0.25">
      <c r="B21" s="1">
        <v>19</v>
      </c>
      <c r="C21">
        <v>17</v>
      </c>
      <c r="D21">
        <v>0.33</v>
      </c>
      <c r="E21">
        <v>0.28999999999999998</v>
      </c>
      <c r="F21">
        <v>-0.21</v>
      </c>
      <c r="G21">
        <v>-0.1</v>
      </c>
      <c r="H21">
        <v>-0.28999999999999998</v>
      </c>
      <c r="I21">
        <v>-0.38</v>
      </c>
      <c r="J21">
        <v>-0.34</v>
      </c>
      <c r="K21">
        <v>-0.95</v>
      </c>
      <c r="L21">
        <v>0.03</v>
      </c>
      <c r="M21">
        <v>-0.05</v>
      </c>
      <c r="O21">
        <v>17</v>
      </c>
      <c r="P21">
        <v>-2.16</v>
      </c>
      <c r="Q21">
        <v>-2.4</v>
      </c>
      <c r="R21">
        <v>-2.78</v>
      </c>
      <c r="S21">
        <v>-2.88</v>
      </c>
      <c r="T21">
        <v>-2.92</v>
      </c>
      <c r="U21">
        <v>-2.48</v>
      </c>
      <c r="V21">
        <v>-2.5099999999999998</v>
      </c>
      <c r="W21">
        <v>-2.58</v>
      </c>
      <c r="X21">
        <v>-2.25</v>
      </c>
      <c r="Y21">
        <v>-2.42</v>
      </c>
    </row>
    <row r="22" spans="2:25" x14ac:dyDescent="0.25">
      <c r="B22" s="1">
        <v>20</v>
      </c>
      <c r="C22">
        <v>18</v>
      </c>
      <c r="D22">
        <v>0.86</v>
      </c>
      <c r="E22">
        <v>0.86</v>
      </c>
      <c r="F22">
        <v>0.11</v>
      </c>
      <c r="G22">
        <v>-0.14000000000000001</v>
      </c>
      <c r="H22">
        <v>-0.32</v>
      </c>
      <c r="I22">
        <v>-0.35</v>
      </c>
      <c r="J22">
        <v>-0.28000000000000003</v>
      </c>
      <c r="K22">
        <v>-1.28</v>
      </c>
      <c r="L22">
        <v>-0.44</v>
      </c>
      <c r="M22">
        <v>-0.16</v>
      </c>
      <c r="O22">
        <v>18</v>
      </c>
      <c r="P22">
        <v>-2.81</v>
      </c>
      <c r="Q22">
        <v>-2.41</v>
      </c>
      <c r="R22">
        <v>-2.58</v>
      </c>
      <c r="S22">
        <v>-3</v>
      </c>
      <c r="T22">
        <v>-3.24</v>
      </c>
      <c r="U22">
        <v>-2.94</v>
      </c>
      <c r="V22">
        <v>-2.98</v>
      </c>
      <c r="W22">
        <v>-2.72</v>
      </c>
      <c r="X22">
        <v>-2.56</v>
      </c>
      <c r="Y22">
        <v>-2.5299999999999998</v>
      </c>
    </row>
    <row r="23" spans="2:25" x14ac:dyDescent="0.25">
      <c r="B23" s="3" t="s">
        <v>13</v>
      </c>
      <c r="C23" s="2">
        <f>SUBTOTAL(101,Tabelle1[Spalte1])</f>
        <v>9.5</v>
      </c>
      <c r="D23" s="2">
        <f>SUBTOTAL(101,Tabelle1[MP1])</f>
        <v>0.45333333333333337</v>
      </c>
      <c r="E23" s="2">
        <f>SUBTOTAL(101,Tabelle1[MP2])</f>
        <v>0.52</v>
      </c>
      <c r="F23" s="2">
        <f>SUBTOTAL(101,Tabelle1[MP3])</f>
        <v>-6.055555555555555E-2</v>
      </c>
      <c r="G23" s="2">
        <f>SUBTOTAL(101,Tabelle1[MP4])</f>
        <v>-0.10722222222222226</v>
      </c>
      <c r="H23" s="2">
        <f>SUBTOTAL(101,Tabelle1[MP5])</f>
        <v>-0.29444444444444445</v>
      </c>
      <c r="I23" s="2">
        <f>SUBTOTAL(101,Tabelle1[MP6])</f>
        <v>-0.29888888888888882</v>
      </c>
      <c r="J23" s="2">
        <f>SUBTOTAL(101,Tabelle1[MP7])</f>
        <v>-0.25222222222222229</v>
      </c>
      <c r="K23" s="2">
        <f>SUBTOTAL(101,Tabelle1[MP8])</f>
        <v>-1.0100000000000002</v>
      </c>
      <c r="L23" s="2">
        <f>SUBTOTAL(101,Tabelle1[MP9])</f>
        <v>-0.13888888888888892</v>
      </c>
      <c r="M23" s="2">
        <f>SUBTOTAL(101,Tabelle1[MP10])</f>
        <v>0.12166666666666669</v>
      </c>
      <c r="O23" s="3" t="s">
        <v>13</v>
      </c>
      <c r="P23">
        <f>SUBTOTAL(101,P5:P22)</f>
        <v>-2.4583333333333335</v>
      </c>
      <c r="Q23">
        <f t="shared" ref="Q23:Y23" si="0">SUBTOTAL(101,Q5:Q22)</f>
        <v>-2.3788888888888895</v>
      </c>
      <c r="R23">
        <f t="shared" si="0"/>
        <v>-2.6299999999999994</v>
      </c>
      <c r="S23">
        <f t="shared" si="0"/>
        <v>-2.9305555555555554</v>
      </c>
      <c r="T23">
        <f t="shared" si="0"/>
        <v>-3.0727777777777785</v>
      </c>
      <c r="U23">
        <f t="shared" si="0"/>
        <v>-2.7527777777777778</v>
      </c>
      <c r="V23">
        <f t="shared" si="0"/>
        <v>-2.7544444444444438</v>
      </c>
      <c r="W23">
        <f t="shared" si="0"/>
        <v>-2.6605555555555558</v>
      </c>
      <c r="X23">
        <f t="shared" si="0"/>
        <v>-2.5105555555555563</v>
      </c>
      <c r="Y23">
        <f t="shared" si="0"/>
        <v>-2.6088888888888886</v>
      </c>
    </row>
    <row r="24" spans="2:25" x14ac:dyDescent="0.25">
      <c r="B24" s="3" t="s">
        <v>14</v>
      </c>
      <c r="C24">
        <f>STDEV(Tabelle1[Spalte1])</f>
        <v>5.3385391260156556</v>
      </c>
      <c r="D24">
        <f>STDEV(Tabelle1[MP1])</f>
        <v>0.26839391594752493</v>
      </c>
      <c r="E24">
        <f>STDEV(Tabelle1[MP2])</f>
        <v>0.28754539283594255</v>
      </c>
      <c r="F24">
        <f>STDEV(Tabelle1[MP3])</f>
        <v>0.17093074697501884</v>
      </c>
      <c r="G24">
        <f>STDEV(Tabelle1[MP4])</f>
        <v>2.6746204910681699E-2</v>
      </c>
      <c r="H24">
        <f>STDEV(Tabelle1[MP5])</f>
        <v>0.11083757178981074</v>
      </c>
      <c r="I24">
        <f>STDEV(Tabelle1[MP6])</f>
        <v>4.4177301716245135E-2</v>
      </c>
      <c r="J24">
        <f>STDEV(Tabelle1[MP7])</f>
        <v>4.3189807560628832E-2</v>
      </c>
      <c r="K24">
        <f>STDEV(Tabelle1[MP8])</f>
        <v>0.1631311273359011</v>
      </c>
      <c r="L24">
        <f>STDEV(Tabelle1[MP9])</f>
        <v>0.29339571529188013</v>
      </c>
      <c r="M24">
        <f>STDEV(Tabelle1[MP10])</f>
        <v>0.28270229612667475</v>
      </c>
      <c r="O24" s="6" t="s">
        <v>14</v>
      </c>
      <c r="P24" s="2">
        <f>STDEV(P5:P22)</f>
        <v>0.30366874367038854</v>
      </c>
      <c r="Q24" s="2">
        <f t="shared" ref="Q24:Y24" si="1">STDEV(Q5:Q22)</f>
        <v>3.6604224907048018E-2</v>
      </c>
      <c r="R24" s="2">
        <f t="shared" si="1"/>
        <v>0.11339675272869043</v>
      </c>
      <c r="S24" s="2">
        <f t="shared" si="1"/>
        <v>0.11111584957216407</v>
      </c>
      <c r="T24" s="2">
        <f t="shared" si="1"/>
        <v>0.15373030454646128</v>
      </c>
      <c r="U24" s="2">
        <f t="shared" si="1"/>
        <v>0.22525294424022277</v>
      </c>
      <c r="V24" s="2">
        <f t="shared" si="1"/>
        <v>0.1765093639316497</v>
      </c>
      <c r="W24" s="2">
        <f t="shared" si="1"/>
        <v>5.7545094565016851E-2</v>
      </c>
      <c r="X24" s="2">
        <f t="shared" si="1"/>
        <v>0.12002314591592556</v>
      </c>
      <c r="Y24" s="2">
        <f t="shared" si="1"/>
        <v>0.21045857183188413</v>
      </c>
    </row>
    <row r="25" spans="2:25" x14ac:dyDescent="0.25">
      <c r="B25" s="3" t="s">
        <v>16</v>
      </c>
      <c r="C25">
        <f>C24*$A$1</f>
        <v>2.6424420523447627</v>
      </c>
      <c r="D25">
        <f t="shared" ref="D25:M25" si="2">D24*$A$1</f>
        <v>0.13284821059699503</v>
      </c>
      <c r="E25">
        <f t="shared" si="2"/>
        <v>0.14232770802127129</v>
      </c>
      <c r="F25">
        <f t="shared" si="2"/>
        <v>8.4606403209522452E-2</v>
      </c>
      <c r="G25">
        <f t="shared" si="2"/>
        <v>1.3238696004343579E-2</v>
      </c>
      <c r="H25">
        <f t="shared" si="2"/>
        <v>5.4861799035978175E-2</v>
      </c>
      <c r="I25">
        <f t="shared" si="2"/>
        <v>2.1866648732656729E-2</v>
      </c>
      <c r="J25">
        <f t="shared" si="2"/>
        <v>2.1377864062983871E-2</v>
      </c>
      <c r="K25">
        <f t="shared" si="2"/>
        <v>8.0745788453275305E-2</v>
      </c>
      <c r="L25">
        <f t="shared" si="2"/>
        <v>0.14522346989777629</v>
      </c>
      <c r="M25">
        <f t="shared" si="2"/>
        <v>0.13993049745372543</v>
      </c>
    </row>
    <row r="26" spans="2:25" x14ac:dyDescent="0.25">
      <c r="B26" s="3" t="s">
        <v>17</v>
      </c>
      <c r="C26">
        <v>2.7</v>
      </c>
      <c r="D26">
        <v>0.14000000000000001</v>
      </c>
      <c r="E26">
        <v>0.15</v>
      </c>
      <c r="F26">
        <v>0.09</v>
      </c>
      <c r="G26">
        <v>1.4E-2</v>
      </c>
      <c r="H26">
        <v>0.06</v>
      </c>
      <c r="I26">
        <v>2.1999999999999999E-2</v>
      </c>
      <c r="J26">
        <v>2.1999999999999999E-2</v>
      </c>
      <c r="K26">
        <v>0.09</v>
      </c>
      <c r="L26">
        <v>0.15</v>
      </c>
      <c r="M26">
        <v>0.14000000000000001</v>
      </c>
    </row>
    <row r="27" spans="2:25" x14ac:dyDescent="0.25">
      <c r="B27" s="3" t="s">
        <v>18</v>
      </c>
      <c r="C27">
        <v>9.5</v>
      </c>
      <c r="D27">
        <v>0.45</v>
      </c>
      <c r="E27">
        <v>0.52</v>
      </c>
      <c r="F27">
        <v>-0.06</v>
      </c>
      <c r="G27">
        <v>-0.107</v>
      </c>
      <c r="H27">
        <v>-0.28999999999999998</v>
      </c>
      <c r="I27">
        <v>-0.29899999999999999</v>
      </c>
      <c r="J27">
        <v>-0.252</v>
      </c>
      <c r="K27">
        <v>-1.01</v>
      </c>
      <c r="L27">
        <v>-0.14000000000000001</v>
      </c>
      <c r="M27">
        <v>0.12</v>
      </c>
    </row>
  </sheetData>
  <pageMargins left="0.7" right="0.7" top="0.78740157499999996" bottom="0.78740157499999996" header="0.3" footer="0.3"/>
  <pageSetup paperSize="9"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F13Elox</vt:lpstr>
      <vt:lpstr>Tabelle2</vt:lpstr>
      <vt:lpstr>Tabelle3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Benedikt</dc:creator>
  <cp:lastModifiedBy>B</cp:lastModifiedBy>
  <dcterms:created xsi:type="dcterms:W3CDTF">2014-03-31T08:04:14Z</dcterms:created>
  <dcterms:modified xsi:type="dcterms:W3CDTF">2014-04-04T11:19:59Z</dcterms:modified>
</cp:coreProperties>
</file>